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3690" windowWidth="18975" windowHeight="4650" tabRatio="861"/>
  </bookViews>
  <sheets>
    <sheet name="時系列" sheetId="15" r:id="rId1"/>
    <sheet name="小金井大規模事業" sheetId="10" r:id="rId2"/>
    <sheet name="Sheet4" sheetId="17" r:id="rId3"/>
  </sheets>
  <definedNames>
    <definedName name="_xlnm._FilterDatabase" localSheetId="1" hidden="1">小金井大規模事業!$E$1:$F$228</definedName>
  </definedNames>
  <calcPr calcId="125725"/>
</workbook>
</file>

<file path=xl/calcChain.xml><?xml version="1.0" encoding="utf-8"?>
<calcChain xmlns="http://schemas.openxmlformats.org/spreadsheetml/2006/main">
  <c r="H227" i="10"/>
  <c r="BA174" i="15"/>
  <c r="BA175"/>
  <c r="BA176"/>
  <c r="BA177"/>
  <c r="BA178"/>
  <c r="BA179"/>
  <c r="BA181"/>
  <c r="BA182"/>
  <c r="BA183"/>
  <c r="BA184"/>
  <c r="BA185"/>
  <c r="BA162"/>
  <c r="BA163"/>
  <c r="BA164"/>
  <c r="BA165"/>
  <c r="BA166"/>
  <c r="BA167"/>
  <c r="BA169"/>
  <c r="BA170"/>
  <c r="BA171"/>
  <c r="BA172"/>
  <c r="BA173"/>
  <c r="BA156"/>
  <c r="BA180" s="1"/>
  <c r="BA133"/>
  <c r="BA110"/>
  <c r="BA200"/>
  <c r="BA201"/>
  <c r="BA202"/>
  <c r="BA205"/>
  <c r="BA168" l="1"/>
  <c r="AB92" l="1"/>
  <c r="AB97" s="1"/>
  <c r="AC92"/>
  <c r="AD92"/>
  <c r="AB131"/>
  <c r="AB154" s="1"/>
  <c r="AB166" s="1"/>
  <c r="AC131"/>
  <c r="AC154" s="1"/>
  <c r="AC166" s="1"/>
  <c r="AD131"/>
  <c r="AD154" s="1"/>
  <c r="AD166" s="1"/>
  <c r="AB132"/>
  <c r="AB155" s="1"/>
  <c r="AB167" s="1"/>
  <c r="AC132"/>
  <c r="AC155" s="1"/>
  <c r="AC167" s="1"/>
  <c r="AD132"/>
  <c r="AD155" s="1"/>
  <c r="AD167" s="1"/>
  <c r="AC95"/>
  <c r="AD95"/>
  <c r="AE95"/>
  <c r="AC94"/>
  <c r="AD94"/>
  <c r="AE94"/>
  <c r="AE90"/>
  <c r="AC84"/>
  <c r="AD84"/>
  <c r="AC85"/>
  <c r="AD85"/>
  <c r="AE85"/>
  <c r="AC130"/>
  <c r="AC133" s="1"/>
  <c r="AD130"/>
  <c r="AD133" s="1"/>
  <c r="AD149" s="1"/>
  <c r="AE130"/>
  <c r="AE133" s="1"/>
  <c r="AE149" s="1"/>
  <c r="AF130"/>
  <c r="AE131"/>
  <c r="AE154" s="1"/>
  <c r="AE166" s="1"/>
  <c r="AF131"/>
  <c r="AF154" s="1"/>
  <c r="AF166" s="1"/>
  <c r="AG131"/>
  <c r="AG154" s="1"/>
  <c r="AG166" s="1"/>
  <c r="AE132"/>
  <c r="AE155" s="1"/>
  <c r="AE167" s="1"/>
  <c r="AF132"/>
  <c r="AF155" s="1"/>
  <c r="AF167" s="1"/>
  <c r="AG132"/>
  <c r="AG155" s="1"/>
  <c r="AG167" s="1"/>
  <c r="AE92"/>
  <c r="AF92"/>
  <c r="AG92"/>
  <c r="AF85"/>
  <c r="AG85"/>
  <c r="AH85"/>
  <c r="AE84"/>
  <c r="AE97" s="1"/>
  <c r="AF84"/>
  <c r="AG84"/>
  <c r="AH84"/>
  <c r="AF133"/>
  <c r="AF149" s="1"/>
  <c r="AG133"/>
  <c r="AH133"/>
  <c r="AH149" s="1"/>
  <c r="AF94"/>
  <c r="AG94"/>
  <c r="AH94"/>
  <c r="AF95"/>
  <c r="AG95"/>
  <c r="AH95"/>
  <c r="AI95"/>
  <c r="AF90"/>
  <c r="AG90"/>
  <c r="AH90"/>
  <c r="AI90"/>
  <c r="AH92"/>
  <c r="AK130"/>
  <c r="AI94"/>
  <c r="AI97" s="1"/>
  <c r="AJ94"/>
  <c r="AK94"/>
  <c r="AI92"/>
  <c r="AJ92"/>
  <c r="AI85"/>
  <c r="AJ85"/>
  <c r="AK85"/>
  <c r="AL85"/>
  <c r="AI84"/>
  <c r="AJ84"/>
  <c r="AK84"/>
  <c r="AL84"/>
  <c r="AH131"/>
  <c r="AI131"/>
  <c r="AI154" s="1"/>
  <c r="AI166" s="1"/>
  <c r="AJ131"/>
  <c r="AK131"/>
  <c r="AL131"/>
  <c r="AH132"/>
  <c r="AH155" s="1"/>
  <c r="AH167" s="1"/>
  <c r="AI132"/>
  <c r="AJ132"/>
  <c r="AJ155" s="1"/>
  <c r="AJ167" s="1"/>
  <c r="AK132"/>
  <c r="AL132"/>
  <c r="AL155" s="1"/>
  <c r="AL167" s="1"/>
  <c r="AL93"/>
  <c r="AL90"/>
  <c r="AH143"/>
  <c r="AI143"/>
  <c r="AJ143"/>
  <c r="AK143"/>
  <c r="AL143"/>
  <c r="AM143"/>
  <c r="AJ120"/>
  <c r="AK120"/>
  <c r="AL120"/>
  <c r="AJ95"/>
  <c r="AK95"/>
  <c r="AL95"/>
  <c r="AM95"/>
  <c r="AM120"/>
  <c r="AO291"/>
  <c r="AO174"/>
  <c r="AO175"/>
  <c r="AO176"/>
  <c r="AO177"/>
  <c r="AO181"/>
  <c r="AO182"/>
  <c r="AO183"/>
  <c r="AO184"/>
  <c r="AO185"/>
  <c r="AU352"/>
  <c r="AT352"/>
  <c r="AS352"/>
  <c r="AR352"/>
  <c r="AY340"/>
  <c r="AX340"/>
  <c r="AW340"/>
  <c r="AV340"/>
  <c r="AU340"/>
  <c r="AT340"/>
  <c r="AS340"/>
  <c r="AR340"/>
  <c r="AQ340"/>
  <c r="AX339"/>
  <c r="AW339"/>
  <c r="AV339"/>
  <c r="AU339"/>
  <c r="AT339"/>
  <c r="AS339"/>
  <c r="AR339"/>
  <c r="AQ339"/>
  <c r="AP339"/>
  <c r="AT323"/>
  <c r="AS323"/>
  <c r="AR323"/>
  <c r="AQ323"/>
  <c r="AY321"/>
  <c r="AX321"/>
  <c r="AW321"/>
  <c r="AY320"/>
  <c r="AX320"/>
  <c r="AW320"/>
  <c r="AV320"/>
  <c r="AU320"/>
  <c r="AT320"/>
  <c r="AS320"/>
  <c r="AR320"/>
  <c r="AQ320"/>
  <c r="AZ314"/>
  <c r="AY314"/>
  <c r="AX314"/>
  <c r="AW314"/>
  <c r="AV314"/>
  <c r="AU314"/>
  <c r="AT314"/>
  <c r="AZ313"/>
  <c r="AY313"/>
  <c r="AX313"/>
  <c r="AW313"/>
  <c r="AV313"/>
  <c r="AU313"/>
  <c r="AT313"/>
  <c r="AS313"/>
  <c r="AR313"/>
  <c r="AQ313"/>
  <c r="AZ312"/>
  <c r="AY312"/>
  <c r="AX312"/>
  <c r="AW312"/>
  <c r="AV312"/>
  <c r="AU312"/>
  <c r="AT312"/>
  <c r="AS312"/>
  <c r="AR312"/>
  <c r="AV263"/>
  <c r="AV321" s="1"/>
  <c r="AU263"/>
  <c r="AU321" s="1"/>
  <c r="AT263"/>
  <c r="AT321" s="1"/>
  <c r="AS263"/>
  <c r="AS321" s="1"/>
  <c r="AR263"/>
  <c r="AR321" s="1"/>
  <c r="AQ263"/>
  <c r="AQ321" s="1"/>
  <c r="AP263"/>
  <c r="AP321" s="1"/>
  <c r="AO263"/>
  <c r="AN263"/>
  <c r="AM263"/>
  <c r="AL263"/>
  <c r="AK263"/>
  <c r="AJ263"/>
  <c r="AI263"/>
  <c r="AH263"/>
  <c r="AG263"/>
  <c r="AF263"/>
  <c r="AE263"/>
  <c r="AD263"/>
  <c r="AC263"/>
  <c r="AB263"/>
  <c r="AA263"/>
  <c r="Z263"/>
  <c r="Y263"/>
  <c r="X263"/>
  <c r="W263"/>
  <c r="V263"/>
  <c r="U263"/>
  <c r="T263"/>
  <c r="AV261"/>
  <c r="AU261"/>
  <c r="AT261"/>
  <c r="AS261"/>
  <c r="AR261"/>
  <c r="AQ261"/>
  <c r="AP261"/>
  <c r="AO261"/>
  <c r="AN261"/>
  <c r="AM261"/>
  <c r="AL261"/>
  <c r="AK261"/>
  <c r="AJ261"/>
  <c r="AI261"/>
  <c r="AH261"/>
  <c r="AG261"/>
  <c r="AF261"/>
  <c r="AE261"/>
  <c r="AD261"/>
  <c r="AC261"/>
  <c r="AB261"/>
  <c r="AA261"/>
  <c r="Z261"/>
  <c r="Y261"/>
  <c r="X261"/>
  <c r="W261"/>
  <c r="V261"/>
  <c r="U261"/>
  <c r="T261"/>
  <c r="AW251"/>
  <c r="AV251"/>
  <c r="AZ205"/>
  <c r="AY205"/>
  <c r="AX205"/>
  <c r="AU205"/>
  <c r="AT205"/>
  <c r="AS205"/>
  <c r="AR205"/>
  <c r="AQ205"/>
  <c r="AP205"/>
  <c r="AO205"/>
  <c r="AN205"/>
  <c r="AM205"/>
  <c r="AL205"/>
  <c r="AK205"/>
  <c r="AJ205"/>
  <c r="AI205"/>
  <c r="AH205"/>
  <c r="AG205"/>
  <c r="AF205"/>
  <c r="AE205"/>
  <c r="AD205"/>
  <c r="AC205"/>
  <c r="AB205"/>
  <c r="AA205"/>
  <c r="Z205"/>
  <c r="Y205"/>
  <c r="X205"/>
  <c r="W205"/>
  <c r="V205"/>
  <c r="U205"/>
  <c r="T205"/>
  <c r="AZ202"/>
  <c r="AZ201"/>
  <c r="AY201"/>
  <c r="AX201"/>
  <c r="AW201"/>
  <c r="AV201"/>
  <c r="AU201"/>
  <c r="AT201"/>
  <c r="AS201"/>
  <c r="AR201"/>
  <c r="AQ201"/>
  <c r="AP201"/>
  <c r="AO201"/>
  <c r="AN201"/>
  <c r="AM201"/>
  <c r="AL201"/>
  <c r="AK201"/>
  <c r="AJ201"/>
  <c r="AI201"/>
  <c r="AH201"/>
  <c r="AG201"/>
  <c r="AF201"/>
  <c r="AE201"/>
  <c r="AD201"/>
  <c r="AC201"/>
  <c r="AB201"/>
  <c r="AA201"/>
  <c r="Z201"/>
  <c r="Y201"/>
  <c r="X201"/>
  <c r="W201"/>
  <c r="V201"/>
  <c r="U201"/>
  <c r="T201"/>
  <c r="AZ200"/>
  <c r="AY200"/>
  <c r="AX200"/>
  <c r="AW200"/>
  <c r="AV200"/>
  <c r="AU200"/>
  <c r="AT200"/>
  <c r="AS200"/>
  <c r="AR200"/>
  <c r="AQ200"/>
  <c r="AP200"/>
  <c r="AO200"/>
  <c r="AN200"/>
  <c r="AM200"/>
  <c r="AL200"/>
  <c r="AK200"/>
  <c r="AJ200"/>
  <c r="AI200"/>
  <c r="AH200"/>
  <c r="AG200"/>
  <c r="AF200"/>
  <c r="AE200"/>
  <c r="AD200"/>
  <c r="AC200"/>
  <c r="AB200"/>
  <c r="AA200"/>
  <c r="Z200"/>
  <c r="Y200"/>
  <c r="X200"/>
  <c r="W200"/>
  <c r="V200"/>
  <c r="U200"/>
  <c r="T200"/>
  <c r="AW199"/>
  <c r="AV199"/>
  <c r="AW193"/>
  <c r="AV193"/>
  <c r="AZ185"/>
  <c r="AY185"/>
  <c r="AX185"/>
  <c r="AW185"/>
  <c r="AV185"/>
  <c r="AU185"/>
  <c r="AT185"/>
  <c r="AS185"/>
  <c r="AR185"/>
  <c r="AQ185"/>
  <c r="AP185"/>
  <c r="AZ184"/>
  <c r="AY184"/>
  <c r="AX184"/>
  <c r="AW184"/>
  <c r="AV184"/>
  <c r="AU184"/>
  <c r="AT184"/>
  <c r="AS184"/>
  <c r="AR184"/>
  <c r="AQ184"/>
  <c r="AP184"/>
  <c r="AZ183"/>
  <c r="AY183"/>
  <c r="AX183"/>
  <c r="AW183"/>
  <c r="AV183"/>
  <c r="AU183"/>
  <c r="AT183"/>
  <c r="AS183"/>
  <c r="AR183"/>
  <c r="AQ183"/>
  <c r="AP183"/>
  <c r="AZ182"/>
  <c r="AY182"/>
  <c r="AX182"/>
  <c r="AW182"/>
  <c r="AV182"/>
  <c r="AU182"/>
  <c r="AT182"/>
  <c r="AS182"/>
  <c r="AR182"/>
  <c r="AQ182"/>
  <c r="AP182"/>
  <c r="AZ181"/>
  <c r="AY181"/>
  <c r="AX181"/>
  <c r="AW181"/>
  <c r="AV181"/>
  <c r="AU181"/>
  <c r="AT181"/>
  <c r="AS181"/>
  <c r="AR181"/>
  <c r="AQ181"/>
  <c r="AP181"/>
  <c r="AY180"/>
  <c r="AX180"/>
  <c r="AW180"/>
  <c r="AZ179"/>
  <c r="AY179"/>
  <c r="AX179"/>
  <c r="AV179"/>
  <c r="AZ178"/>
  <c r="AY178"/>
  <c r="AX178"/>
  <c r="AV178"/>
  <c r="AQ178"/>
  <c r="AZ177"/>
  <c r="AY177"/>
  <c r="AX177"/>
  <c r="AW177"/>
  <c r="AV177"/>
  <c r="AU177"/>
  <c r="AT177"/>
  <c r="AS177"/>
  <c r="AR177"/>
  <c r="AQ177"/>
  <c r="AP177"/>
  <c r="AZ176"/>
  <c r="AY176"/>
  <c r="AX176"/>
  <c r="AW176"/>
  <c r="AV176"/>
  <c r="AU176"/>
  <c r="AT176"/>
  <c r="AS176"/>
  <c r="AR176"/>
  <c r="AQ176"/>
  <c r="AP176"/>
  <c r="AZ175"/>
  <c r="AY175"/>
  <c r="AX175"/>
  <c r="AW175"/>
  <c r="AV175"/>
  <c r="AU175"/>
  <c r="AT175"/>
  <c r="AS175"/>
  <c r="AR175"/>
  <c r="AQ175"/>
  <c r="AP175"/>
  <c r="AZ174"/>
  <c r="AY174"/>
  <c r="AX174"/>
  <c r="AW174"/>
  <c r="AV174"/>
  <c r="AU174"/>
  <c r="AT174"/>
  <c r="AS174"/>
  <c r="AR174"/>
  <c r="AQ174"/>
  <c r="AP174"/>
  <c r="AZ173"/>
  <c r="AY173"/>
  <c r="AX173"/>
  <c r="AW173"/>
  <c r="AV173"/>
  <c r="AU173"/>
  <c r="AT173"/>
  <c r="AS173"/>
  <c r="AR173"/>
  <c r="AQ173"/>
  <c r="AP173"/>
  <c r="AO173"/>
  <c r="AN173"/>
  <c r="AM173"/>
  <c r="AL173"/>
  <c r="AK173"/>
  <c r="AJ173"/>
  <c r="AI173"/>
  <c r="AH173"/>
  <c r="AG173"/>
  <c r="AF173"/>
  <c r="AE173"/>
  <c r="AD173"/>
  <c r="AC173"/>
  <c r="AB173"/>
  <c r="AA173"/>
  <c r="Z173"/>
  <c r="Y173"/>
  <c r="X173"/>
  <c r="W173"/>
  <c r="V173"/>
  <c r="U173"/>
  <c r="T173"/>
  <c r="AZ172"/>
  <c r="AY172"/>
  <c r="AX172"/>
  <c r="AW172"/>
  <c r="AV172"/>
  <c r="AU172"/>
  <c r="AT172"/>
  <c r="AS172"/>
  <c r="AR172"/>
  <c r="AQ172"/>
  <c r="AP172"/>
  <c r="AO172"/>
  <c r="AN172"/>
  <c r="AM172"/>
  <c r="AL172"/>
  <c r="AK172"/>
  <c r="AJ172"/>
  <c r="AI172"/>
  <c r="AH172"/>
  <c r="AG172"/>
  <c r="AF172"/>
  <c r="AE172"/>
  <c r="AD172"/>
  <c r="AC172"/>
  <c r="AB172"/>
  <c r="AA172"/>
  <c r="Z172"/>
  <c r="Y172"/>
  <c r="X172"/>
  <c r="W172"/>
  <c r="V172"/>
  <c r="U172"/>
  <c r="T172"/>
  <c r="AZ171"/>
  <c r="AY171"/>
  <c r="AX171"/>
  <c r="AW171"/>
  <c r="AV171"/>
  <c r="AU171"/>
  <c r="AT171"/>
  <c r="AS171"/>
  <c r="AR171"/>
  <c r="AQ171"/>
  <c r="AP171"/>
  <c r="AO171"/>
  <c r="AN171"/>
  <c r="AM171"/>
  <c r="AL171"/>
  <c r="AK171"/>
  <c r="AJ171"/>
  <c r="AI171"/>
  <c r="AH171"/>
  <c r="AG171"/>
  <c r="AF171"/>
  <c r="AE171"/>
  <c r="AD171"/>
  <c r="AC171"/>
  <c r="AB171"/>
  <c r="AA171"/>
  <c r="Z171"/>
  <c r="Y171"/>
  <c r="X171"/>
  <c r="W171"/>
  <c r="V171"/>
  <c r="U171"/>
  <c r="T171"/>
  <c r="AZ170"/>
  <c r="AY170"/>
  <c r="AX170"/>
  <c r="AW170"/>
  <c r="AV170"/>
  <c r="AU170"/>
  <c r="AT170"/>
  <c r="AS170"/>
  <c r="AR170"/>
  <c r="AQ170"/>
  <c r="AP170"/>
  <c r="AO170"/>
  <c r="AN170"/>
  <c r="AM170"/>
  <c r="AL170"/>
  <c r="AK170"/>
  <c r="AJ170"/>
  <c r="AI170"/>
  <c r="AH170"/>
  <c r="AG170"/>
  <c r="AF170"/>
  <c r="AE170"/>
  <c r="AD170"/>
  <c r="AC170"/>
  <c r="AB170"/>
  <c r="AA170"/>
  <c r="Z170"/>
  <c r="Y170"/>
  <c r="X170"/>
  <c r="W170"/>
  <c r="V170"/>
  <c r="U170"/>
  <c r="T170"/>
  <c r="AZ169"/>
  <c r="AY169"/>
  <c r="AX169"/>
  <c r="AW169"/>
  <c r="AV169"/>
  <c r="AU169"/>
  <c r="AT169"/>
  <c r="AS169"/>
  <c r="AR169"/>
  <c r="AQ169"/>
  <c r="AP169"/>
  <c r="AO169"/>
  <c r="AN169"/>
  <c r="AM169"/>
  <c r="AL169"/>
  <c r="AK169"/>
  <c r="AJ169"/>
  <c r="AI169"/>
  <c r="AH169"/>
  <c r="AG169"/>
  <c r="AF169"/>
  <c r="AE169"/>
  <c r="AD169"/>
  <c r="AC169"/>
  <c r="AB169"/>
  <c r="AA169"/>
  <c r="Z169"/>
  <c r="Y169"/>
  <c r="X169"/>
  <c r="W169"/>
  <c r="V169"/>
  <c r="U169"/>
  <c r="T169"/>
  <c r="AY168"/>
  <c r="AX168"/>
  <c r="AW168"/>
  <c r="AB168"/>
  <c r="AA168"/>
  <c r="Z168"/>
  <c r="Y168"/>
  <c r="X168"/>
  <c r="W168"/>
  <c r="V168"/>
  <c r="U168"/>
  <c r="T168"/>
  <c r="AZ167"/>
  <c r="AY167"/>
  <c r="AX167"/>
  <c r="AV167"/>
  <c r="AA167"/>
  <c r="Z167"/>
  <c r="Y167"/>
  <c r="X167"/>
  <c r="W167"/>
  <c r="V167"/>
  <c r="U167"/>
  <c r="T167"/>
  <c r="AZ166"/>
  <c r="AY166"/>
  <c r="AX166"/>
  <c r="AV166"/>
  <c r="AQ166"/>
  <c r="AA166"/>
  <c r="Z166"/>
  <c r="Y166"/>
  <c r="X166"/>
  <c r="W166"/>
  <c r="V166"/>
  <c r="U166"/>
  <c r="T166"/>
  <c r="AZ165"/>
  <c r="AY165"/>
  <c r="AX165"/>
  <c r="AW165"/>
  <c r="AV165"/>
  <c r="AU165"/>
  <c r="AT165"/>
  <c r="AS165"/>
  <c r="AR165"/>
  <c r="AQ165"/>
  <c r="AP165"/>
  <c r="AO165"/>
  <c r="AN165"/>
  <c r="AM165"/>
  <c r="AL165"/>
  <c r="AK165"/>
  <c r="AJ165"/>
  <c r="AI165"/>
  <c r="AH165"/>
  <c r="AG165"/>
  <c r="AF165"/>
  <c r="AE165"/>
  <c r="AD165"/>
  <c r="AC165"/>
  <c r="AB165"/>
  <c r="AA165"/>
  <c r="Z165"/>
  <c r="Y165"/>
  <c r="X165"/>
  <c r="W165"/>
  <c r="V165"/>
  <c r="U165"/>
  <c r="T165"/>
  <c r="AZ164"/>
  <c r="AY164"/>
  <c r="AX164"/>
  <c r="AW164"/>
  <c r="AV164"/>
  <c r="AU164"/>
  <c r="AT164"/>
  <c r="AS164"/>
  <c r="AR164"/>
  <c r="AQ164"/>
  <c r="AP164"/>
  <c r="AO164"/>
  <c r="AN164"/>
  <c r="AM164"/>
  <c r="AL164"/>
  <c r="AK164"/>
  <c r="AJ164"/>
  <c r="AI164"/>
  <c r="AH164"/>
  <c r="AG164"/>
  <c r="AF164"/>
  <c r="AE164"/>
  <c r="AD164"/>
  <c r="AC164"/>
  <c r="AB164"/>
  <c r="AA164"/>
  <c r="Z164"/>
  <c r="Y164"/>
  <c r="X164"/>
  <c r="W164"/>
  <c r="V164"/>
  <c r="U164"/>
  <c r="T164"/>
  <c r="AZ163"/>
  <c r="AY163"/>
  <c r="AX163"/>
  <c r="AW163"/>
  <c r="AV163"/>
  <c r="AU163"/>
  <c r="AT163"/>
  <c r="AS163"/>
  <c r="AR163"/>
  <c r="AQ163"/>
  <c r="AP163"/>
  <c r="AO163"/>
  <c r="AN163"/>
  <c r="AM163"/>
  <c r="AL163"/>
  <c r="AK163"/>
  <c r="AJ163"/>
  <c r="AI163"/>
  <c r="AH163"/>
  <c r="AG163"/>
  <c r="AF163"/>
  <c r="AE163"/>
  <c r="AD163"/>
  <c r="AC163"/>
  <c r="AB163"/>
  <c r="AA163"/>
  <c r="Z163"/>
  <c r="Y163"/>
  <c r="X163"/>
  <c r="W163"/>
  <c r="V163"/>
  <c r="U163"/>
  <c r="T163"/>
  <c r="AZ162"/>
  <c r="AY162"/>
  <c r="AX162"/>
  <c r="AW162"/>
  <c r="AV162"/>
  <c r="AU162"/>
  <c r="AT162"/>
  <c r="AS162"/>
  <c r="AR162"/>
  <c r="AQ162"/>
  <c r="AP162"/>
  <c r="AO162"/>
  <c r="AN162"/>
  <c r="AM162"/>
  <c r="AL162"/>
  <c r="AK162"/>
  <c r="AJ162"/>
  <c r="AI162"/>
  <c r="AH162"/>
  <c r="AG162"/>
  <c r="AF162"/>
  <c r="AE162"/>
  <c r="AD162"/>
  <c r="AC162"/>
  <c r="AB162"/>
  <c r="AA162"/>
  <c r="Z162"/>
  <c r="Y162"/>
  <c r="X162"/>
  <c r="W162"/>
  <c r="V162"/>
  <c r="U162"/>
  <c r="T162"/>
  <c r="AZ156"/>
  <c r="AZ180" s="1"/>
  <c r="AV156"/>
  <c r="AV180" s="1"/>
  <c r="AU156"/>
  <c r="AU168" s="1"/>
  <c r="AT156"/>
  <c r="AT180" s="1"/>
  <c r="AS156"/>
  <c r="AS168" s="1"/>
  <c r="AR156"/>
  <c r="AR180" s="1"/>
  <c r="AQ156"/>
  <c r="AQ168" s="1"/>
  <c r="AP156"/>
  <c r="AP180" s="1"/>
  <c r="AO156"/>
  <c r="AO168" s="1"/>
  <c r="AN156"/>
  <c r="AN168" s="1"/>
  <c r="AM156"/>
  <c r="AM168" s="1"/>
  <c r="AL156"/>
  <c r="AL168" s="1"/>
  <c r="AK156"/>
  <c r="AK168" s="1"/>
  <c r="AJ156"/>
  <c r="AJ168" s="1"/>
  <c r="AI156"/>
  <c r="AI168" s="1"/>
  <c r="AH156"/>
  <c r="AH168" s="1"/>
  <c r="AG156"/>
  <c r="AG168" s="1"/>
  <c r="AF156"/>
  <c r="AF168" s="1"/>
  <c r="AE156"/>
  <c r="AE168" s="1"/>
  <c r="AD156"/>
  <c r="AD168" s="1"/>
  <c r="AC156"/>
  <c r="AC168" s="1"/>
  <c r="AK155"/>
  <c r="AK167" s="1"/>
  <c r="AI155"/>
  <c r="AI167" s="1"/>
  <c r="AT154"/>
  <c r="AT178" s="1"/>
  <c r="AL154"/>
  <c r="AL166" s="1"/>
  <c r="AK154"/>
  <c r="AK166" s="1"/>
  <c r="AJ154"/>
  <c r="AJ166" s="1"/>
  <c r="AH154"/>
  <c r="AH166" s="1"/>
  <c r="AG149"/>
  <c r="AY146"/>
  <c r="AX146"/>
  <c r="AZ133"/>
  <c r="AT133"/>
  <c r="AT149" s="1"/>
  <c r="AL133"/>
  <c r="AL149" s="1"/>
  <c r="AK133"/>
  <c r="AK149" s="1"/>
  <c r="AJ133"/>
  <c r="AJ149" s="1"/>
  <c r="AI133"/>
  <c r="AI149" s="1"/>
  <c r="AW132"/>
  <c r="AW155" s="1"/>
  <c r="AV132"/>
  <c r="AU132"/>
  <c r="AU155" s="1"/>
  <c r="AT132"/>
  <c r="AT155" s="1"/>
  <c r="AS132"/>
  <c r="AS155" s="1"/>
  <c r="AR132"/>
  <c r="AR155" s="1"/>
  <c r="AQ132"/>
  <c r="AQ155" s="1"/>
  <c r="AP132"/>
  <c r="AP155" s="1"/>
  <c r="AO132"/>
  <c r="AO155" s="1"/>
  <c r="AO179" s="1"/>
  <c r="AN132"/>
  <c r="AN155" s="1"/>
  <c r="AN167" s="1"/>
  <c r="AM132"/>
  <c r="AM155" s="1"/>
  <c r="AM167" s="1"/>
  <c r="AW131"/>
  <c r="AW154" s="1"/>
  <c r="AV131"/>
  <c r="AU131"/>
  <c r="AU154" s="1"/>
  <c r="AS131"/>
  <c r="AS154" s="1"/>
  <c r="AR131"/>
  <c r="AR154" s="1"/>
  <c r="AQ131"/>
  <c r="AP131"/>
  <c r="AP154" s="1"/>
  <c r="AO131"/>
  <c r="AO154" s="1"/>
  <c r="AO178" s="1"/>
  <c r="AN131"/>
  <c r="AN154" s="1"/>
  <c r="AN166" s="1"/>
  <c r="AM131"/>
  <c r="AM154" s="1"/>
  <c r="AM166" s="1"/>
  <c r="AV130"/>
  <c r="AV133" s="1"/>
  <c r="AV149" s="1"/>
  <c r="AU130"/>
  <c r="AU133" s="1"/>
  <c r="AU149" s="1"/>
  <c r="AS130"/>
  <c r="AS133" s="1"/>
  <c r="AS149" s="1"/>
  <c r="AR130"/>
  <c r="AR133" s="1"/>
  <c r="AR149" s="1"/>
  <c r="AQ130"/>
  <c r="AQ133" s="1"/>
  <c r="AQ149" s="1"/>
  <c r="AP130"/>
  <c r="AP133" s="1"/>
  <c r="AP149" s="1"/>
  <c r="AO130"/>
  <c r="AO133" s="1"/>
  <c r="AO149" s="1"/>
  <c r="AN130"/>
  <c r="AN133" s="1"/>
  <c r="AN149" s="1"/>
  <c r="AM130"/>
  <c r="AM133" s="1"/>
  <c r="AM149" s="1"/>
  <c r="AZ110"/>
  <c r="AY110"/>
  <c r="AX110"/>
  <c r="AW110"/>
  <c r="AW126" s="1"/>
  <c r="AV110"/>
  <c r="AV126" s="1"/>
  <c r="AU110"/>
  <c r="AW97"/>
  <c r="AH97"/>
  <c r="AF97"/>
  <c r="AD97"/>
  <c r="AV95"/>
  <c r="AU95"/>
  <c r="AT95"/>
  <c r="AS95"/>
  <c r="AR95"/>
  <c r="AQ95"/>
  <c r="AP95"/>
  <c r="AO95"/>
  <c r="AN95"/>
  <c r="AV94"/>
  <c r="AU94"/>
  <c r="AT94"/>
  <c r="AS94"/>
  <c r="AR94"/>
  <c r="AQ94"/>
  <c r="AP94"/>
  <c r="AO94"/>
  <c r="AN94"/>
  <c r="AV93"/>
  <c r="AU93"/>
  <c r="AT93"/>
  <c r="AS93"/>
  <c r="AR93"/>
  <c r="AQ93"/>
  <c r="AP93"/>
  <c r="AO93"/>
  <c r="AN93"/>
  <c r="AM93"/>
  <c r="AV92"/>
  <c r="AU92"/>
  <c r="AT92"/>
  <c r="AS92"/>
  <c r="AR92"/>
  <c r="AQ92"/>
  <c r="AP92"/>
  <c r="AO92"/>
  <c r="AN92"/>
  <c r="AM92"/>
  <c r="AL92"/>
  <c r="AK92"/>
  <c r="AR90"/>
  <c r="AQ90"/>
  <c r="AP90"/>
  <c r="AO90"/>
  <c r="AN90"/>
  <c r="AM90"/>
  <c r="AK90"/>
  <c r="AJ90"/>
  <c r="AR89"/>
  <c r="AQ89"/>
  <c r="AP89"/>
  <c r="AO89"/>
  <c r="AN89"/>
  <c r="AM89"/>
  <c r="AL89"/>
  <c r="AK89"/>
  <c r="AJ89"/>
  <c r="AV88"/>
  <c r="AU88"/>
  <c r="AT88"/>
  <c r="AS88"/>
  <c r="AR88"/>
  <c r="AQ88"/>
  <c r="AP88"/>
  <c r="AO88"/>
  <c r="AN88"/>
  <c r="AM88"/>
  <c r="AV87"/>
  <c r="AU87"/>
  <c r="AT87"/>
  <c r="AS87"/>
  <c r="AR87"/>
  <c r="AV86"/>
  <c r="AU86"/>
  <c r="AT86"/>
  <c r="AS86"/>
  <c r="AR86"/>
  <c r="AV85"/>
  <c r="AU85"/>
  <c r="AT85"/>
  <c r="AS85"/>
  <c r="AR85"/>
  <c r="AQ85"/>
  <c r="AP85"/>
  <c r="AO85"/>
  <c r="AN85"/>
  <c r="AM85"/>
  <c r="AV84"/>
  <c r="AV97" s="1"/>
  <c r="AU84"/>
  <c r="AT84"/>
  <c r="AT97" s="1"/>
  <c r="AS84"/>
  <c r="AR84"/>
  <c r="AR97" s="1"/>
  <c r="AQ84"/>
  <c r="AP84"/>
  <c r="AP97" s="1"/>
  <c r="AO84"/>
  <c r="AN84"/>
  <c r="AN97" s="1"/>
  <c r="AM84"/>
  <c r="AW63"/>
  <c r="AV63"/>
  <c r="AU63"/>
  <c r="AT63"/>
  <c r="AS63"/>
  <c r="AR63"/>
  <c r="AQ63"/>
  <c r="AP63"/>
  <c r="AO63"/>
  <c r="AN63"/>
  <c r="AM63"/>
  <c r="AL63"/>
  <c r="AK63"/>
  <c r="AJ63"/>
  <c r="AI63"/>
  <c r="AH63"/>
  <c r="AG63"/>
  <c r="AF63"/>
  <c r="AE63"/>
  <c r="AD63"/>
  <c r="AC63"/>
  <c r="AB63"/>
  <c r="AA63"/>
  <c r="Z63"/>
  <c r="Y63"/>
  <c r="X63"/>
  <c r="W63"/>
  <c r="V63"/>
  <c r="U63"/>
  <c r="T63"/>
  <c r="AK38"/>
  <c r="AJ38"/>
  <c r="AI38"/>
  <c r="AH38"/>
  <c r="AG38"/>
  <c r="AF38"/>
  <c r="AE38"/>
  <c r="AD38"/>
  <c r="AX12"/>
  <c r="AW12"/>
  <c r="AV12"/>
  <c r="AU12"/>
  <c r="AT12"/>
  <c r="AS12"/>
  <c r="AR12"/>
  <c r="AQ12"/>
  <c r="AP12"/>
  <c r="AO12"/>
  <c r="AN12"/>
  <c r="AM12"/>
  <c r="AL12"/>
  <c r="AK12"/>
  <c r="AJ12"/>
  <c r="AI12"/>
  <c r="AH12"/>
  <c r="AG12"/>
  <c r="AF12"/>
  <c r="AE12"/>
  <c r="AD12"/>
  <c r="AC12"/>
  <c r="AB12"/>
  <c r="AA12"/>
  <c r="Z12"/>
  <c r="Y12"/>
  <c r="X12"/>
  <c r="W12"/>
  <c r="V12"/>
  <c r="U12"/>
  <c r="T12"/>
  <c r="AY9"/>
  <c r="AX9"/>
  <c r="AX10" s="1"/>
  <c r="AW9"/>
  <c r="AW10" s="1"/>
  <c r="AV8"/>
  <c r="AV9" s="1"/>
  <c r="AV10" s="1"/>
  <c r="AU8"/>
  <c r="AT8"/>
  <c r="AT9" s="1"/>
  <c r="AT10" s="1"/>
  <c r="AS8"/>
  <c r="AR8"/>
  <c r="AR9" s="1"/>
  <c r="AR10" s="1"/>
  <c r="AQ8"/>
  <c r="AP8"/>
  <c r="AP9" s="1"/>
  <c r="AP10" s="1"/>
  <c r="AO8"/>
  <c r="AN8"/>
  <c r="AN9" s="1"/>
  <c r="AN10" s="1"/>
  <c r="AM8"/>
  <c r="AL8"/>
  <c r="AL9" s="1"/>
  <c r="AL10" s="1"/>
  <c r="AK8"/>
  <c r="AJ8"/>
  <c r="AJ9" s="1"/>
  <c r="AJ10" s="1"/>
  <c r="AI8"/>
  <c r="AH8"/>
  <c r="AH9" s="1"/>
  <c r="AH10" s="1"/>
  <c r="AG8"/>
  <c r="AF8"/>
  <c r="AF9" s="1"/>
  <c r="AF10" s="1"/>
  <c r="AE8"/>
  <c r="AD8"/>
  <c r="AD9" s="1"/>
  <c r="AD10" s="1"/>
  <c r="AC8"/>
  <c r="AB8"/>
  <c r="AB9" s="1"/>
  <c r="AB10" s="1"/>
  <c r="AA8"/>
  <c r="AA9" s="1"/>
  <c r="AA10" s="1"/>
  <c r="Z8"/>
  <c r="Z9" s="1"/>
  <c r="Z10" s="1"/>
  <c r="Y8"/>
  <c r="Y9" s="1"/>
  <c r="Y10" s="1"/>
  <c r="X8"/>
  <c r="X9" s="1"/>
  <c r="X10" s="1"/>
  <c r="W8"/>
  <c r="W9" s="1"/>
  <c r="W10" s="1"/>
  <c r="V8"/>
  <c r="V9" s="1"/>
  <c r="V10" s="1"/>
  <c r="U8"/>
  <c r="U9" s="1"/>
  <c r="U10" s="1"/>
  <c r="T8"/>
  <c r="T9" s="1"/>
  <c r="T10" s="1"/>
  <c r="S8"/>
  <c r="R8"/>
  <c r="Q8"/>
  <c r="P8"/>
  <c r="O8"/>
  <c r="N8"/>
  <c r="M8"/>
  <c r="L8"/>
  <c r="K8"/>
  <c r="J8"/>
  <c r="I8"/>
  <c r="H8"/>
  <c r="G8"/>
  <c r="F8"/>
  <c r="E8"/>
  <c r="A143" i="10"/>
  <c r="A144"/>
  <c r="A145"/>
  <c r="A146"/>
  <c r="A147"/>
  <c r="A148"/>
  <c r="A149"/>
  <c r="A150"/>
  <c r="A151"/>
  <c r="A152"/>
  <c r="A153"/>
  <c r="A154"/>
  <c r="A155"/>
  <c r="A156"/>
  <c r="A157"/>
  <c r="A158"/>
  <c r="A159"/>
  <c r="A132"/>
  <c r="A133"/>
  <c r="A134"/>
  <c r="A135"/>
  <c r="A136"/>
  <c r="A137"/>
  <c r="A138"/>
  <c r="A139"/>
  <c r="A140"/>
  <c r="A141"/>
  <c r="A142"/>
  <c r="A109"/>
  <c r="A110"/>
  <c r="A111"/>
  <c r="A112"/>
  <c r="A113"/>
  <c r="A114"/>
  <c r="A115"/>
  <c r="A116"/>
  <c r="A117"/>
  <c r="A118"/>
  <c r="A119"/>
  <c r="A120"/>
  <c r="A121"/>
  <c r="A122"/>
  <c r="A123"/>
  <c r="A124"/>
  <c r="A125"/>
  <c r="A126"/>
  <c r="A127"/>
  <c r="A128"/>
  <c r="A129"/>
  <c r="A130"/>
  <c r="A131"/>
  <c r="A90"/>
  <c r="A91"/>
  <c r="A92"/>
  <c r="A93"/>
  <c r="A94"/>
  <c r="A95"/>
  <c r="A96"/>
  <c r="A97"/>
  <c r="A98"/>
  <c r="A99"/>
  <c r="A100"/>
  <c r="A101"/>
  <c r="A102"/>
  <c r="A103"/>
  <c r="A104"/>
  <c r="A105"/>
  <c r="A106"/>
  <c r="A107"/>
  <c r="A108"/>
  <c r="A89"/>
  <c r="H228"/>
  <c r="J43"/>
  <c r="I118"/>
  <c r="I132"/>
  <c r="I138"/>
  <c r="AG97" i="15" l="1"/>
  <c r="AC97"/>
  <c r="AO180"/>
  <c r="AK97"/>
  <c r="AW205"/>
  <c r="AM97"/>
  <c r="AO97"/>
  <c r="AQ97"/>
  <c r="AS97"/>
  <c r="AU97"/>
  <c r="AJ97"/>
  <c r="AL97"/>
  <c r="AV205"/>
  <c r="AP178"/>
  <c r="AP166"/>
  <c r="AR178"/>
  <c r="AR166"/>
  <c r="AU166"/>
  <c r="AU178"/>
  <c r="AW166"/>
  <c r="AW178"/>
  <c r="AP179"/>
  <c r="AP167"/>
  <c r="AR179"/>
  <c r="AR167"/>
  <c r="AT179"/>
  <c r="AT167"/>
  <c r="AO166"/>
  <c r="AS166"/>
  <c r="AS178"/>
  <c r="AO167"/>
  <c r="AQ179"/>
  <c r="AQ167"/>
  <c r="AS179"/>
  <c r="AS167"/>
  <c r="AU179"/>
  <c r="AU167"/>
  <c r="AW179"/>
  <c r="AW167"/>
  <c r="AT166"/>
  <c r="AP168"/>
  <c r="AR168"/>
  <c r="AT168"/>
  <c r="AV168"/>
  <c r="AZ168"/>
  <c r="AQ180"/>
  <c r="AS180"/>
  <c r="AU180"/>
  <c r="AC9"/>
  <c r="AC10" s="1"/>
  <c r="AE9"/>
  <c r="AE10" s="1"/>
  <c r="AG9"/>
  <c r="AG10" s="1"/>
  <c r="AI9"/>
  <c r="AI10" s="1"/>
  <c r="AK9"/>
  <c r="AK10" s="1"/>
  <c r="AM9"/>
  <c r="AM10" s="1"/>
  <c r="AO9"/>
  <c r="AO10" s="1"/>
  <c r="AQ9"/>
  <c r="AQ10" s="1"/>
  <c r="AS9"/>
  <c r="AS10" s="1"/>
  <c r="AU9"/>
  <c r="AU10" s="1"/>
</calcChain>
</file>

<file path=xl/comments1.xml><?xml version="1.0" encoding="utf-8"?>
<comments xmlns="http://schemas.openxmlformats.org/spreadsheetml/2006/main">
  <authors>
    <author>loupy</author>
  </authors>
  <commentList>
    <comment ref="AN280" authorId="0">
      <text>
        <r>
          <rPr>
            <b/>
            <sz val="9"/>
            <color indexed="81"/>
            <rFont val="ＭＳ Ｐゴシック"/>
            <family val="3"/>
            <charset val="128"/>
          </rPr>
          <t>loupy:</t>
        </r>
        <r>
          <rPr>
            <sz val="9"/>
            <color indexed="81"/>
            <rFont val="ＭＳ Ｐゴシック"/>
            <family val="3"/>
            <charset val="128"/>
          </rPr>
          <t xml:space="preserve">
数字の一部欠落</t>
        </r>
      </text>
    </comment>
  </commentList>
</comments>
</file>

<file path=xl/sharedStrings.xml><?xml version="1.0" encoding="utf-8"?>
<sst xmlns="http://schemas.openxmlformats.org/spreadsheetml/2006/main" count="1294" uniqueCount="489">
  <si>
    <t>千円</t>
    <rPh sb="0" eb="2">
      <t>センエン</t>
    </rPh>
    <phoneticPr fontId="3"/>
  </si>
  <si>
    <t>昭和45</t>
    <rPh sb="0" eb="2">
      <t>ショウワ</t>
    </rPh>
    <phoneticPr fontId="3"/>
  </si>
  <si>
    <t>昭和46</t>
    <rPh sb="0" eb="2">
      <t>ショウワ</t>
    </rPh>
    <phoneticPr fontId="3"/>
  </si>
  <si>
    <t>昭和47</t>
    <rPh sb="0" eb="2">
      <t>ショウワ</t>
    </rPh>
    <phoneticPr fontId="3"/>
  </si>
  <si>
    <t>昭和48</t>
    <rPh sb="0" eb="2">
      <t>ショウワ</t>
    </rPh>
    <phoneticPr fontId="3"/>
  </si>
  <si>
    <t>昭和49</t>
    <rPh sb="0" eb="2">
      <t>ショウワ</t>
    </rPh>
    <phoneticPr fontId="3"/>
  </si>
  <si>
    <t>昭和50</t>
    <rPh sb="0" eb="2">
      <t>ショウワ</t>
    </rPh>
    <phoneticPr fontId="3"/>
  </si>
  <si>
    <t>昭和51</t>
    <rPh sb="0" eb="2">
      <t>ショウワ</t>
    </rPh>
    <phoneticPr fontId="3"/>
  </si>
  <si>
    <t>昭和52</t>
    <rPh sb="0" eb="2">
      <t>ショウワ</t>
    </rPh>
    <phoneticPr fontId="3"/>
  </si>
  <si>
    <t>昭和53</t>
    <rPh sb="0" eb="2">
      <t>ショウワ</t>
    </rPh>
    <phoneticPr fontId="3"/>
  </si>
  <si>
    <t>昭和54</t>
    <rPh sb="0" eb="2">
      <t>ショウワ</t>
    </rPh>
    <phoneticPr fontId="3"/>
  </si>
  <si>
    <t>昭和55</t>
    <rPh sb="0" eb="2">
      <t>ショウワ</t>
    </rPh>
    <phoneticPr fontId="3"/>
  </si>
  <si>
    <t>昭和56</t>
    <rPh sb="0" eb="2">
      <t>ショウワ</t>
    </rPh>
    <phoneticPr fontId="3"/>
  </si>
  <si>
    <t>昭和57</t>
    <rPh sb="0" eb="2">
      <t>ショウワ</t>
    </rPh>
    <phoneticPr fontId="3"/>
  </si>
  <si>
    <t>昭和58</t>
    <rPh sb="0" eb="2">
      <t>ショウワ</t>
    </rPh>
    <phoneticPr fontId="3"/>
  </si>
  <si>
    <t>昭和59</t>
    <rPh sb="0" eb="2">
      <t>ショウワ</t>
    </rPh>
    <phoneticPr fontId="3"/>
  </si>
  <si>
    <t>昭和60</t>
    <rPh sb="0" eb="2">
      <t>ショウワ</t>
    </rPh>
    <phoneticPr fontId="3"/>
  </si>
  <si>
    <t>昭和61</t>
    <rPh sb="0" eb="2">
      <t>ショウワ</t>
    </rPh>
    <phoneticPr fontId="3"/>
  </si>
  <si>
    <t>昭和62</t>
    <rPh sb="0" eb="2">
      <t>ショウワ</t>
    </rPh>
    <phoneticPr fontId="3"/>
  </si>
  <si>
    <t>昭和63</t>
    <rPh sb="0" eb="2">
      <t>ショウワ</t>
    </rPh>
    <phoneticPr fontId="3"/>
  </si>
  <si>
    <t>平成１</t>
    <rPh sb="0" eb="2">
      <t>ヘイセイ</t>
    </rPh>
    <phoneticPr fontId="3"/>
  </si>
  <si>
    <t>平成2</t>
    <rPh sb="0" eb="2">
      <t>ヘイセイ</t>
    </rPh>
    <phoneticPr fontId="3"/>
  </si>
  <si>
    <t>平成3</t>
    <rPh sb="0" eb="2">
      <t>ヘイセイ</t>
    </rPh>
    <phoneticPr fontId="3"/>
  </si>
  <si>
    <t>平成4</t>
    <rPh sb="0" eb="2">
      <t>ヘイセイ</t>
    </rPh>
    <phoneticPr fontId="3"/>
  </si>
  <si>
    <t>平成5</t>
    <rPh sb="0" eb="2">
      <t>ヘイセイ</t>
    </rPh>
    <phoneticPr fontId="3"/>
  </si>
  <si>
    <t>平成6</t>
    <rPh sb="0" eb="2">
      <t>ヘイセイ</t>
    </rPh>
    <phoneticPr fontId="3"/>
  </si>
  <si>
    <t>平成7</t>
    <rPh sb="0" eb="2">
      <t>ヘイセイ</t>
    </rPh>
    <phoneticPr fontId="3"/>
  </si>
  <si>
    <t>平成8</t>
    <rPh sb="0" eb="2">
      <t>ヘイセイ</t>
    </rPh>
    <phoneticPr fontId="3"/>
  </si>
  <si>
    <t>平成9</t>
    <rPh sb="0" eb="2">
      <t>ヘイセイ</t>
    </rPh>
    <phoneticPr fontId="3"/>
  </si>
  <si>
    <t>平成10</t>
    <rPh sb="0" eb="2">
      <t>ヘイセイ</t>
    </rPh>
    <phoneticPr fontId="3"/>
  </si>
  <si>
    <t>平成11</t>
    <rPh sb="0" eb="2">
      <t>ヘイセイ</t>
    </rPh>
    <phoneticPr fontId="3"/>
  </si>
  <si>
    <t>平成12</t>
    <rPh sb="0" eb="2">
      <t>ヘイセイ</t>
    </rPh>
    <phoneticPr fontId="3"/>
  </si>
  <si>
    <t>平成13</t>
    <rPh sb="0" eb="2">
      <t>ヘイセイ</t>
    </rPh>
    <phoneticPr fontId="3"/>
  </si>
  <si>
    <t>平成14</t>
    <rPh sb="0" eb="2">
      <t>ヘイセイ</t>
    </rPh>
    <phoneticPr fontId="3"/>
  </si>
  <si>
    <t>平成15</t>
    <rPh sb="0" eb="2">
      <t>ヘイセイ</t>
    </rPh>
    <phoneticPr fontId="3"/>
  </si>
  <si>
    <t>平成16</t>
    <rPh sb="0" eb="2">
      <t>ヘイセイ</t>
    </rPh>
    <phoneticPr fontId="3"/>
  </si>
  <si>
    <t>平成17</t>
    <rPh sb="0" eb="2">
      <t>ヘイセイ</t>
    </rPh>
    <phoneticPr fontId="3"/>
  </si>
  <si>
    <t>平成18</t>
    <rPh sb="0" eb="2">
      <t>ヘイセイ</t>
    </rPh>
    <phoneticPr fontId="3"/>
  </si>
  <si>
    <t>平成19</t>
    <rPh sb="0" eb="2">
      <t>ヘイセイ</t>
    </rPh>
    <phoneticPr fontId="3"/>
  </si>
  <si>
    <t>平成20</t>
    <rPh sb="0" eb="2">
      <t>ヘイセイ</t>
    </rPh>
    <phoneticPr fontId="3"/>
  </si>
  <si>
    <t>平成21</t>
    <rPh sb="0" eb="2">
      <t>ヘイセイ</t>
    </rPh>
    <phoneticPr fontId="3"/>
  </si>
  <si>
    <t>平成22</t>
    <rPh sb="0" eb="2">
      <t>ヘイセイ</t>
    </rPh>
    <phoneticPr fontId="3"/>
  </si>
  <si>
    <t>軽自動車税</t>
    <rPh sb="0" eb="4">
      <t>ケイジドウシャ</t>
    </rPh>
    <rPh sb="4" eb="5">
      <t>ゼイ</t>
    </rPh>
    <phoneticPr fontId="3"/>
  </si>
  <si>
    <t>市たばこ税</t>
    <rPh sb="0" eb="1">
      <t>シ</t>
    </rPh>
    <rPh sb="4" eb="5">
      <t>ゼイ</t>
    </rPh>
    <phoneticPr fontId="3"/>
  </si>
  <si>
    <t>ガス税</t>
    <rPh sb="2" eb="3">
      <t>ゼイ</t>
    </rPh>
    <phoneticPr fontId="3"/>
  </si>
  <si>
    <t>電気税</t>
    <rPh sb="0" eb="3">
      <t>デンキゼイ</t>
    </rPh>
    <phoneticPr fontId="3"/>
  </si>
  <si>
    <t>特別土地保有税</t>
    <rPh sb="0" eb="2">
      <t>トクベツ</t>
    </rPh>
    <rPh sb="2" eb="4">
      <t>トチ</t>
    </rPh>
    <rPh sb="4" eb="7">
      <t>ホユウゼイ</t>
    </rPh>
    <phoneticPr fontId="3"/>
  </si>
  <si>
    <t>都市計画税</t>
    <rPh sb="0" eb="2">
      <t>トシ</t>
    </rPh>
    <rPh sb="2" eb="4">
      <t>ケイカク</t>
    </rPh>
    <rPh sb="4" eb="5">
      <t>ゼイ</t>
    </rPh>
    <phoneticPr fontId="3"/>
  </si>
  <si>
    <t>地方譲与税</t>
    <rPh sb="0" eb="2">
      <t>チホウ</t>
    </rPh>
    <rPh sb="2" eb="4">
      <t>ジョウヨ</t>
    </rPh>
    <rPh sb="4" eb="5">
      <t>ゼイ</t>
    </rPh>
    <phoneticPr fontId="3"/>
  </si>
  <si>
    <t>利子割交付金</t>
    <rPh sb="0" eb="2">
      <t>リシ</t>
    </rPh>
    <rPh sb="2" eb="3">
      <t>ワリ</t>
    </rPh>
    <rPh sb="3" eb="6">
      <t>コウフキン</t>
    </rPh>
    <phoneticPr fontId="3"/>
  </si>
  <si>
    <t>配当割交付金</t>
    <rPh sb="0" eb="2">
      <t>ハイトウ</t>
    </rPh>
    <rPh sb="2" eb="3">
      <t>ワ</t>
    </rPh>
    <rPh sb="3" eb="6">
      <t>コウフキン</t>
    </rPh>
    <phoneticPr fontId="3"/>
  </si>
  <si>
    <t>地方消費税交付金</t>
    <rPh sb="0" eb="2">
      <t>チホウ</t>
    </rPh>
    <rPh sb="2" eb="5">
      <t>ショウヒゼイ</t>
    </rPh>
    <rPh sb="5" eb="8">
      <t>コウフキン</t>
    </rPh>
    <phoneticPr fontId="3"/>
  </si>
  <si>
    <t>ゴルフ場交付金</t>
    <rPh sb="3" eb="4">
      <t>ジョウ</t>
    </rPh>
    <rPh sb="4" eb="7">
      <t>コウフキン</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</si>
  <si>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</si>
  <si>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</si>
  <si>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地方特例交付金</t>
    <rPh sb="0" eb="2">
      <t>チホウ</t>
    </rPh>
    <rPh sb="2" eb="4">
      <t>トクレイ</t>
    </rPh>
    <rPh sb="4" eb="7">
      <t>コウフキン</t>
    </rPh>
    <phoneticPr fontId="3"/>
  </si>
  <si>
    <t>地方交付税</t>
    <rPh sb="0" eb="2">
      <t>チホウ</t>
    </rPh>
    <rPh sb="2" eb="5">
      <t>コウフゼイ</t>
    </rPh>
    <phoneticPr fontId="3"/>
  </si>
  <si>
    <t>交通安全対策特別交付金</t>
    <rPh sb="0" eb="2">
      <t>コウツウ</t>
    </rPh>
    <rPh sb="2" eb="4">
      <t>アンゼン</t>
    </rPh>
    <rPh sb="4" eb="6">
      <t>タイサク</t>
    </rPh>
    <rPh sb="6" eb="8">
      <t>トクベツ</t>
    </rPh>
    <rPh sb="8" eb="11">
      <t>コウフキン</t>
    </rPh>
    <phoneticPr fontId="3"/>
  </si>
  <si>
    <t>手数料</t>
    <rPh sb="0" eb="3">
      <t>テスウリョウ</t>
    </rPh>
    <phoneticPr fontId="3"/>
  </si>
  <si>
    <t>国庫支出金</t>
    <rPh sb="0" eb="2">
      <t>コッコ</t>
    </rPh>
    <rPh sb="2" eb="5">
      <t>シシュツキン</t>
    </rPh>
    <phoneticPr fontId="3"/>
  </si>
  <si>
    <t>財産収入</t>
    <rPh sb="0" eb="2">
      <t>ザイサン</t>
    </rPh>
    <rPh sb="2" eb="4">
      <t>シュウニュウ</t>
    </rPh>
    <phoneticPr fontId="3"/>
  </si>
  <si>
    <t>繰入金</t>
    <rPh sb="0" eb="2">
      <t>クリイレ</t>
    </rPh>
    <rPh sb="2" eb="3">
      <t>キン</t>
    </rPh>
    <phoneticPr fontId="3"/>
  </si>
  <si>
    <t>繰越金</t>
    <rPh sb="0" eb="2">
      <t>クリコシ</t>
    </rPh>
    <rPh sb="2" eb="3">
      <t>キン</t>
    </rPh>
    <phoneticPr fontId="3"/>
  </si>
  <si>
    <t>諸収入</t>
    <rPh sb="0" eb="1">
      <t>ショ</t>
    </rPh>
    <rPh sb="1" eb="3">
      <t>シュウニュウ</t>
    </rPh>
    <phoneticPr fontId="3"/>
  </si>
  <si>
    <t>歳出合計</t>
    <rPh sb="0" eb="2">
      <t>サイシュツ</t>
    </rPh>
    <rPh sb="2" eb="4">
      <t>ゴウケイ</t>
    </rPh>
    <phoneticPr fontId="3"/>
  </si>
  <si>
    <t>人件費</t>
    <rPh sb="0" eb="3">
      <t>ジンケンヒ</t>
    </rPh>
    <phoneticPr fontId="3"/>
  </si>
  <si>
    <t>職員給</t>
    <rPh sb="0" eb="2">
      <t>ショクイン</t>
    </rPh>
    <rPh sb="2" eb="3">
      <t>キュウ</t>
    </rPh>
    <phoneticPr fontId="3"/>
  </si>
  <si>
    <t>物件費</t>
    <rPh sb="0" eb="3">
      <t>ブッケンヒ</t>
    </rPh>
    <phoneticPr fontId="3"/>
  </si>
  <si>
    <t>維持補修費</t>
    <rPh sb="0" eb="2">
      <t>イジ</t>
    </rPh>
    <rPh sb="2" eb="4">
      <t>ホシュウ</t>
    </rPh>
    <rPh sb="4" eb="5">
      <t>ヒ</t>
    </rPh>
    <phoneticPr fontId="3"/>
  </si>
  <si>
    <t>扶助費</t>
    <rPh sb="0" eb="3">
      <t>フジョヒ</t>
    </rPh>
    <phoneticPr fontId="3"/>
  </si>
  <si>
    <t>補助費等</t>
    <rPh sb="0" eb="2">
      <t>ホジョ</t>
    </rPh>
    <rPh sb="2" eb="3">
      <t>ヒ</t>
    </rPh>
    <rPh sb="3" eb="4">
      <t>トウ</t>
    </rPh>
    <phoneticPr fontId="3"/>
  </si>
  <si>
    <t>普通建設事業費</t>
    <rPh sb="0" eb="2">
      <t>フツウ</t>
    </rPh>
    <rPh sb="2" eb="4">
      <t>ケンセツ</t>
    </rPh>
    <rPh sb="4" eb="7">
      <t>ジギョウヒ</t>
    </rPh>
    <phoneticPr fontId="3"/>
  </si>
  <si>
    <t>災害復旧事業費</t>
    <rPh sb="0" eb="2">
      <t>サイガイ</t>
    </rPh>
    <rPh sb="2" eb="4">
      <t>フッキュウ</t>
    </rPh>
    <rPh sb="4" eb="7">
      <t>ジギョウヒ</t>
    </rPh>
    <phoneticPr fontId="3"/>
  </si>
  <si>
    <t>失業対策事業費</t>
    <rPh sb="0" eb="2">
      <t>シツギョウ</t>
    </rPh>
    <rPh sb="2" eb="4">
      <t>タイサク</t>
    </rPh>
    <rPh sb="4" eb="7">
      <t>ジギョウヒ</t>
    </rPh>
    <phoneticPr fontId="3"/>
  </si>
  <si>
    <t>公債費</t>
    <rPh sb="0" eb="2">
      <t>コウサイ</t>
    </rPh>
    <rPh sb="2" eb="3">
      <t>ヒ</t>
    </rPh>
    <phoneticPr fontId="3"/>
  </si>
  <si>
    <t>繰出金</t>
    <rPh sb="0" eb="2">
      <t>クリダ</t>
    </rPh>
    <rPh sb="2" eb="3">
      <t>キン</t>
    </rPh>
    <phoneticPr fontId="3"/>
  </si>
  <si>
    <t>その他</t>
    <rPh sb="0" eb="3">
      <t>ソノタ</t>
    </rPh>
    <phoneticPr fontId="3"/>
  </si>
  <si>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</si>
  <si>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</si>
  <si>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</si>
  <si>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</si>
  <si>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労働費</t>
    <rPh sb="0" eb="3">
      <t>ロウドウヒ</t>
    </rPh>
    <phoneticPr fontId="3"/>
  </si>
  <si>
    <t>農業費</t>
    <rPh sb="0" eb="2">
      <t>ノウギョウ</t>
    </rPh>
    <rPh sb="2" eb="3">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</si>
  <si>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</si>
  <si>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</si>
  <si>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</si>
  <si>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</si>
  <si>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諸支出金</t>
    <rPh sb="0" eb="1">
      <t>ショ</t>
    </rPh>
    <rPh sb="1" eb="4">
      <t>シシュツキン</t>
    </rPh>
    <phoneticPr fontId="3"/>
  </si>
  <si>
    <t>使用料</t>
    <rPh sb="0" eb="2">
      <t>シヨウ</t>
    </rPh>
    <rPh sb="2" eb="3">
      <t>リョウ</t>
    </rPh>
    <phoneticPr fontId="3"/>
  </si>
  <si>
    <t>積立金</t>
    <rPh sb="0" eb="2">
      <t>ツミタテ</t>
    </rPh>
    <rPh sb="2" eb="3">
      <t>キン</t>
    </rPh>
    <phoneticPr fontId="3"/>
  </si>
  <si>
    <t>合計</t>
    <rPh sb="0" eb="2">
      <t>ゴウケイ</t>
    </rPh>
    <phoneticPr fontId="3"/>
  </si>
  <si>
    <t>財政調整基金</t>
    <rPh sb="0" eb="2">
      <t>ザイセイ</t>
    </rPh>
    <rPh sb="2" eb="4">
      <t>チョウセイ</t>
    </rPh>
    <rPh sb="4" eb="6">
      <t>キキン</t>
    </rPh>
    <phoneticPr fontId="3"/>
  </si>
  <si>
    <t>普通会計決算</t>
    <rPh sb="0" eb="2">
      <t>フツウ</t>
    </rPh>
    <rPh sb="2" eb="4">
      <t>カイケイ</t>
    </rPh>
    <rPh sb="4" eb="6">
      <t>ケッサン</t>
    </rPh>
    <phoneticPr fontId="3"/>
  </si>
  <si>
    <t>決算カードより</t>
    <rPh sb="0" eb="2">
      <t>ケッサン</t>
    </rPh>
    <phoneticPr fontId="3"/>
  </si>
  <si>
    <t>人口</t>
    <rPh sb="0" eb="2">
      <t>ジンコウ</t>
    </rPh>
    <phoneticPr fontId="3"/>
  </si>
  <si>
    <t>住民基本台帳</t>
    <rPh sb="0" eb="2">
      <t>ジュウミン</t>
    </rPh>
    <rPh sb="2" eb="4">
      <t>キホン</t>
    </rPh>
    <rPh sb="4" eb="6">
      <t>ダイチョウ</t>
    </rPh>
    <phoneticPr fontId="3"/>
  </si>
  <si>
    <t>翌年３月３１日</t>
    <rPh sb="0" eb="2">
      <t>ヨクネン</t>
    </rPh>
    <rPh sb="3" eb="4">
      <t>ガツ</t>
    </rPh>
    <rPh sb="6" eb="7">
      <t>ニチ</t>
    </rPh>
    <phoneticPr fontId="3"/>
  </si>
  <si>
    <t>６５歳以上人口</t>
    <rPh sb="2" eb="3">
      <t>サイ</t>
    </rPh>
    <rPh sb="3" eb="5">
      <t>イジョウ</t>
    </rPh>
    <rPh sb="5" eb="7">
      <t>ジンコウ</t>
    </rPh>
    <phoneticPr fontId="3"/>
  </si>
  <si>
    <t>収支状況</t>
    <rPh sb="0" eb="2">
      <t>シュウシ</t>
    </rPh>
    <rPh sb="2" eb="4">
      <t>ジョウキョウ</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</si>
  <si>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</si>
  <si>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</si>
  <si>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5">
      <t>サ</t>
    </rPh>
    <rPh sb="5" eb="6">
      <t>ヒ</t>
    </rPh>
    <rPh sb="6" eb="7">
      <t>ガク</t>
    </rPh>
    <phoneticPr fontId="3"/>
  </si>
  <si>
    <t>翌年へ繰り越すべき財源</t>
    <rPh sb="0" eb="2">
      <t>ヨクネン</t>
    </rPh>
    <rPh sb="3" eb="4">
      <t>ク</t>
    </rPh>
    <rPh sb="5" eb="6">
      <t>コ</t>
    </rPh>
    <rPh sb="9" eb="11">
      <t>ザイゲン</t>
    </rPh>
    <phoneticPr fontId="3"/>
  </si>
  <si>
    <t>実質収支</t>
    <rPh sb="0" eb="2">
      <t>ジッシツ</t>
    </rPh>
    <rPh sb="2" eb="4">
      <t>シュウシ</t>
    </rPh>
    <phoneticPr fontId="3"/>
  </si>
  <si>
    <t>単年度収支</t>
    <rPh sb="0" eb="3">
      <t>タンネンド</t>
    </rPh>
    <rPh sb="3" eb="5">
      <t>シュウシ</t>
    </rPh>
    <phoneticPr fontId="3"/>
  </si>
  <si>
    <t>繰上償還額</t>
    <rPh sb="0" eb="2">
      <t>クリア</t>
    </rPh>
    <rPh sb="2" eb="4">
      <t>ショウカン</t>
    </rPh>
    <rPh sb="4" eb="5">
      <t>ガク</t>
    </rPh>
    <phoneticPr fontId="3"/>
  </si>
  <si>
    <t>積立金取り崩し額</t>
    <rPh sb="0" eb="2">
      <t>ツミタテ</t>
    </rPh>
    <rPh sb="2" eb="3">
      <t>キン</t>
    </rPh>
    <rPh sb="3" eb="4">
      <t>ト</t>
    </rPh>
    <rPh sb="5" eb="6">
      <t>クズ</t>
    </rPh>
    <rPh sb="7" eb="8">
      <t>ガク</t>
    </rPh>
    <phoneticPr fontId="3"/>
  </si>
  <si>
    <t>実質単年度収支</t>
    <rPh sb="0" eb="2">
      <t>ジッシツ</t>
    </rPh>
    <rPh sb="2" eb="5">
      <t>タンネンド</t>
    </rPh>
    <rPh sb="5" eb="7">
      <t>シュウシ</t>
    </rPh>
    <phoneticPr fontId="3"/>
  </si>
  <si>
    <t>財政指標</t>
    <rPh sb="0" eb="2">
      <t>ザイセイ</t>
    </rPh>
    <rPh sb="2" eb="4">
      <t>シヒョウ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</si>
  <si>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</si>
  <si>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</si>
  <si>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</si>
  <si>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財政力指数</t>
    <rPh sb="0" eb="3">
      <t>ザイセイリョク</t>
    </rPh>
    <rPh sb="3" eb="5">
      <t>シスウ</t>
    </rPh>
    <phoneticPr fontId="3"/>
  </si>
  <si>
    <t>単年度</t>
    <rPh sb="0" eb="3">
      <t>タンネンド</t>
    </rPh>
    <phoneticPr fontId="3"/>
  </si>
  <si>
    <t>実質収支比率</t>
    <rPh sb="0" eb="2">
      <t>ジッシツ</t>
    </rPh>
    <rPh sb="2" eb="4">
      <t>シュウシ</t>
    </rPh>
    <rPh sb="4" eb="6">
      <t>ヒリツ</t>
    </rPh>
    <phoneticPr fontId="3"/>
  </si>
  <si>
    <t>経常一般財源等比率</t>
    <rPh sb="0" eb="2">
      <t>ケイジョウ</t>
    </rPh>
    <rPh sb="2" eb="4">
      <t>イッパン</t>
    </rPh>
    <rPh sb="4" eb="6">
      <t>ザイゲン</t>
    </rPh>
    <rPh sb="6" eb="7">
      <t>トウ</t>
    </rPh>
    <rPh sb="7" eb="9">
      <t>ヒリツ</t>
    </rPh>
    <phoneticPr fontId="3"/>
  </si>
  <si>
    <t>公債費比率</t>
    <rPh sb="0" eb="3">
      <t>コウサイヒ</t>
    </rPh>
    <rPh sb="3" eb="5">
      <t>ヒリツ</t>
    </rPh>
    <phoneticPr fontId="3"/>
  </si>
  <si>
    <t>起債制限比率</t>
    <rPh sb="0" eb="2">
      <t>キサイ</t>
    </rPh>
    <rPh sb="2" eb="4">
      <t>セイゲン</t>
    </rPh>
    <rPh sb="4" eb="6">
      <t>ヒリツ</t>
    </rPh>
    <phoneticPr fontId="3"/>
  </si>
  <si>
    <t>実質公債費比率</t>
    <rPh sb="0" eb="2">
      <t>ジッシツ</t>
    </rPh>
    <rPh sb="2" eb="5">
      <t>コウサイヒ</t>
    </rPh>
    <rPh sb="5" eb="7">
      <t>ヒリツ</t>
    </rPh>
    <phoneticPr fontId="3"/>
  </si>
  <si>
    <t>公債費負担比率</t>
    <rPh sb="0" eb="3">
      <t>コウサイヒ</t>
    </rPh>
    <rPh sb="3" eb="5">
      <t>フタン</t>
    </rPh>
    <rPh sb="5" eb="7">
      <t>ヒリツ</t>
    </rPh>
    <phoneticPr fontId="3"/>
  </si>
  <si>
    <t>経常収支比率</t>
    <rPh sb="0" eb="2">
      <t>ケイジョウ</t>
    </rPh>
    <rPh sb="2" eb="4">
      <t>シュウシ</t>
    </rPh>
    <rPh sb="4" eb="6">
      <t>ヒリツ</t>
    </rPh>
    <phoneticPr fontId="3"/>
  </si>
  <si>
    <t>含む減税補てんなど</t>
    <rPh sb="0" eb="1">
      <t>フク</t>
    </rPh>
    <rPh sb="2" eb="4">
      <t>ゲンゼイ</t>
    </rPh>
    <rPh sb="4" eb="5">
      <t>ホ</t>
    </rPh>
    <phoneticPr fontId="3"/>
  </si>
  <si>
    <t>含めず減税補填債など</t>
    <rPh sb="0" eb="1">
      <t>フク</t>
    </rPh>
    <rPh sb="3" eb="5">
      <t>ゲンゼイ</t>
    </rPh>
    <rPh sb="5" eb="7">
      <t>ホテン</t>
    </rPh>
    <rPh sb="7" eb="8">
      <t>サイ</t>
    </rPh>
    <phoneticPr fontId="3"/>
  </si>
  <si>
    <t>現債高倍率</t>
    <rPh sb="0" eb="1">
      <t>ゲン</t>
    </rPh>
    <rPh sb="1" eb="2">
      <t>サイ</t>
    </rPh>
    <rPh sb="2" eb="3">
      <t>コウ</t>
    </rPh>
    <rPh sb="3" eb="5">
      <t>バイリツ</t>
    </rPh>
    <phoneticPr fontId="3"/>
  </si>
  <si>
    <t>地方債残高</t>
    <rPh sb="0" eb="3">
      <t>チホウサイ</t>
    </rPh>
    <rPh sb="3" eb="5">
      <t>ザンダカ</t>
    </rPh>
    <phoneticPr fontId="3"/>
  </si>
  <si>
    <t>債務負担行為限度額</t>
    <rPh sb="0" eb="2">
      <t>サイム</t>
    </rPh>
    <rPh sb="2" eb="4">
      <t>フタン</t>
    </rPh>
    <rPh sb="4" eb="6">
      <t>コウイ</t>
    </rPh>
    <rPh sb="6" eb="8">
      <t>ゲンド</t>
    </rPh>
    <rPh sb="8" eb="9">
      <t>ガク</t>
    </rPh>
    <phoneticPr fontId="3"/>
  </si>
  <si>
    <t>積立金残高</t>
    <rPh sb="0" eb="2">
      <t>ツミタテ</t>
    </rPh>
    <rPh sb="2" eb="3">
      <t>キン</t>
    </rPh>
    <rPh sb="3" eb="5">
      <t>ザンダカ</t>
    </rPh>
    <phoneticPr fontId="3"/>
  </si>
  <si>
    <t>実質債務残高比率</t>
    <rPh sb="0" eb="2">
      <t>ジッシツ</t>
    </rPh>
    <rPh sb="2" eb="4">
      <t>サイム</t>
    </rPh>
    <rPh sb="4" eb="6">
      <t>ザンダカ</t>
    </rPh>
    <rPh sb="6" eb="8">
      <t>ヒリツ</t>
    </rPh>
    <phoneticPr fontId="3"/>
  </si>
  <si>
    <t>　　健全化判断比率</t>
    <rPh sb="2" eb="5">
      <t>ケンゼンカ</t>
    </rPh>
    <rPh sb="5" eb="7">
      <t>ハンダン</t>
    </rPh>
    <rPh sb="7" eb="9">
      <t>ヒリツ</t>
    </rPh>
    <phoneticPr fontId="3"/>
  </si>
  <si>
    <t>実質赤字比率</t>
    <rPh sb="0" eb="2">
      <t>ジッシツ</t>
    </rPh>
    <rPh sb="2" eb="4">
      <t>アカジ</t>
    </rPh>
    <rPh sb="4" eb="6">
      <t>ヒリツ</t>
    </rPh>
    <phoneticPr fontId="3"/>
  </si>
  <si>
    <t>連結実質赤字比率</t>
    <rPh sb="0" eb="2">
      <t>レンケツ</t>
    </rPh>
    <rPh sb="2" eb="4">
      <t>ジッシツ</t>
    </rPh>
    <rPh sb="4" eb="6">
      <t>アカジ</t>
    </rPh>
    <rPh sb="6" eb="8">
      <t>ヒリツ</t>
    </rPh>
    <phoneticPr fontId="3"/>
  </si>
  <si>
    <t>将来負担比率</t>
    <rPh sb="0" eb="2">
      <t>ショウライ</t>
    </rPh>
    <rPh sb="2" eb="4">
      <t>フタン</t>
    </rPh>
    <rPh sb="4" eb="6">
      <t>ヒリツ</t>
    </rPh>
    <phoneticPr fontId="3"/>
  </si>
  <si>
    <t>土地開発基金現在高</t>
    <rPh sb="0" eb="2">
      <t>トチ</t>
    </rPh>
    <rPh sb="2" eb="4">
      <t>カイハツ</t>
    </rPh>
    <rPh sb="4" eb="6">
      <t>キキン</t>
    </rPh>
    <rPh sb="6" eb="8">
      <t>ゲンザイ</t>
    </rPh>
    <rPh sb="8" eb="9">
      <t>タカ</t>
    </rPh>
    <phoneticPr fontId="3"/>
  </si>
  <si>
    <t>積立金取崩額</t>
    <rPh sb="0" eb="2">
      <t>ツミタテ</t>
    </rPh>
    <rPh sb="2" eb="3">
      <t>キン</t>
    </rPh>
    <rPh sb="3" eb="4">
      <t>ト</t>
    </rPh>
    <rPh sb="4" eb="5">
      <t>クズ</t>
    </rPh>
    <rPh sb="5" eb="6">
      <t>ガク</t>
    </rPh>
    <phoneticPr fontId="3"/>
  </si>
  <si>
    <t>収益事業収入金</t>
    <rPh sb="0" eb="2">
      <t>シュウエキ</t>
    </rPh>
    <rPh sb="2" eb="4">
      <t>ジギョウ</t>
    </rPh>
    <rPh sb="4" eb="7">
      <t>シュウニュウキン</t>
    </rPh>
    <phoneticPr fontId="3"/>
  </si>
  <si>
    <t>歳入の状況</t>
    <rPh sb="0" eb="2">
      <t>サイニュウ</t>
    </rPh>
    <rPh sb="3" eb="5">
      <t>ジョウキョウ</t>
    </rPh>
    <phoneticPr fontId="3"/>
  </si>
  <si>
    <t>地方税</t>
    <rPh sb="0" eb="3">
      <t>チホウゼイ</t>
    </rPh>
    <phoneticPr fontId="3"/>
  </si>
  <si>
    <t>（単位千円）</t>
    <rPh sb="1" eb="3">
      <t>タンイ</t>
    </rPh>
    <rPh sb="3" eb="5">
      <t>センエン</t>
    </rPh>
    <phoneticPr fontId="3"/>
  </si>
  <si>
    <t>株式譲渡所得割交付金</t>
    <rPh sb="0" eb="2">
      <t>カブシキ</t>
    </rPh>
    <rPh sb="2" eb="4">
      <t>ジョウト</t>
    </rPh>
    <rPh sb="4" eb="6">
      <t>ショトク</t>
    </rPh>
    <rPh sb="6" eb="7">
      <t>ワリ</t>
    </rPh>
    <rPh sb="7" eb="10">
      <t>コウフキン</t>
    </rPh>
    <phoneticPr fontId="3"/>
  </si>
  <si>
    <t>娯楽交付金</t>
    <rPh sb="0" eb="2">
      <t>ゴラク</t>
    </rPh>
    <rPh sb="2" eb="5">
      <t>コウフキン</t>
    </rPh>
    <phoneticPr fontId="3"/>
  </si>
  <si>
    <t>普通交付税</t>
    <rPh sb="0" eb="2">
      <t>フツウ</t>
    </rPh>
    <rPh sb="2" eb="5">
      <t>コウフゼイ</t>
    </rPh>
    <phoneticPr fontId="3"/>
  </si>
  <si>
    <t>特別交付税</t>
    <rPh sb="0" eb="2">
      <t>トクベツ</t>
    </rPh>
    <rPh sb="2" eb="5">
      <t>コウフゼイ</t>
    </rPh>
    <phoneticPr fontId="3"/>
  </si>
  <si>
    <t>国有提供交付金</t>
    <rPh sb="0" eb="2">
      <t>コクユウ</t>
    </rPh>
    <rPh sb="2" eb="4">
      <t>テイキョウ</t>
    </rPh>
    <rPh sb="4" eb="7">
      <t>コウフキン</t>
    </rPh>
    <phoneticPr fontId="3"/>
  </si>
  <si>
    <t>　　小計</t>
    <rPh sb="2" eb="4">
      <t>ショウケイ</t>
    </rPh>
    <phoneticPr fontId="3"/>
  </si>
  <si>
    <t>分担金・負担金</t>
    <rPh sb="0" eb="3">
      <t>ブンタンキン</t>
    </rPh>
    <rPh sb="4" eb="7">
      <t>フタンキン</t>
    </rPh>
    <phoneticPr fontId="3"/>
  </si>
  <si>
    <t>都支出金</t>
    <rPh sb="0" eb="1">
      <t>ト</t>
    </rPh>
    <rPh sb="1" eb="4">
      <t>シシュツキン</t>
    </rPh>
    <phoneticPr fontId="3"/>
  </si>
  <si>
    <t>寄付金</t>
    <rPh sb="0" eb="3">
      <t>キフキン</t>
    </rPh>
    <phoneticPr fontId="3"/>
  </si>
  <si>
    <t>地方債</t>
    <rPh sb="0" eb="3">
      <t>チホウサイ</t>
    </rPh>
    <phoneticPr fontId="3"/>
  </si>
  <si>
    <t>うち減税補填債</t>
    <rPh sb="2" eb="4">
      <t>ゲンゼイ</t>
    </rPh>
    <rPh sb="4" eb="6">
      <t>ホテン</t>
    </rPh>
    <rPh sb="6" eb="7">
      <t>サイ</t>
    </rPh>
    <phoneticPr fontId="3"/>
  </si>
  <si>
    <t>うち減収補てん債特例部分</t>
    <rPh sb="2" eb="4">
      <t>ゲンシュウ</t>
    </rPh>
    <rPh sb="4" eb="5">
      <t>ホ</t>
    </rPh>
    <rPh sb="7" eb="8">
      <t>サイ</t>
    </rPh>
    <rPh sb="8" eb="10">
      <t>トクレイ</t>
    </rPh>
    <rPh sb="10" eb="12">
      <t>ブブン</t>
    </rPh>
    <phoneticPr fontId="3"/>
  </si>
  <si>
    <t>うち臨時財政対策債</t>
    <rPh sb="2" eb="4">
      <t>リンジ</t>
    </rPh>
    <rPh sb="4" eb="6">
      <t>ザイセイ</t>
    </rPh>
    <rPh sb="6" eb="8">
      <t>タイサク</t>
    </rPh>
    <rPh sb="8" eb="9">
      <t>サイ</t>
    </rPh>
    <phoneticPr fontId="3"/>
  </si>
  <si>
    <t>うち減税補填債及び臨時財政対策債</t>
    <rPh sb="2" eb="4">
      <t>ゲンゼイ</t>
    </rPh>
    <rPh sb="4" eb="6">
      <t>ホテン</t>
    </rPh>
    <rPh sb="6" eb="7">
      <t>サイ</t>
    </rPh>
    <rPh sb="7" eb="8">
      <t>オヨ</t>
    </rPh>
    <rPh sb="9" eb="11">
      <t>リンジ</t>
    </rPh>
    <rPh sb="11" eb="13">
      <t>ザイセイ</t>
    </rPh>
    <rPh sb="13" eb="15">
      <t>タイサク</t>
    </rPh>
    <rPh sb="15" eb="16">
      <t>サイ</t>
    </rPh>
    <phoneticPr fontId="3"/>
  </si>
  <si>
    <t>うち臨時税収補填債</t>
    <rPh sb="2" eb="4">
      <t>リンジ</t>
    </rPh>
    <rPh sb="4" eb="6">
      <t>ゼイシュウ</t>
    </rPh>
    <rPh sb="6" eb="8">
      <t>ホテン</t>
    </rPh>
    <rPh sb="8" eb="9">
      <t>サイ</t>
    </rPh>
    <phoneticPr fontId="3"/>
  </si>
  <si>
    <t>うち臨特債・調整債</t>
    <rPh sb="2" eb="3">
      <t>ノゾム</t>
    </rPh>
    <rPh sb="3" eb="4">
      <t>トク</t>
    </rPh>
    <rPh sb="4" eb="5">
      <t>サイ</t>
    </rPh>
    <rPh sb="6" eb="8">
      <t>チョウセイ</t>
    </rPh>
    <rPh sb="8" eb="9">
      <t>サイ</t>
    </rPh>
    <phoneticPr fontId="3"/>
  </si>
  <si>
    <t>決算額合計</t>
    <rPh sb="0" eb="2">
      <t>ケッサン</t>
    </rPh>
    <rPh sb="2" eb="3">
      <t>ガク</t>
    </rPh>
    <rPh sb="3" eb="5">
      <t>ゴウケイ</t>
    </rPh>
    <phoneticPr fontId="3"/>
  </si>
  <si>
    <t>　うち経常一般財源等</t>
    <rPh sb="3" eb="5">
      <t>ケイジョウ</t>
    </rPh>
    <rPh sb="5" eb="7">
      <t>イッパン</t>
    </rPh>
    <rPh sb="7" eb="10">
      <t>ザイゲントウ</t>
    </rPh>
    <phoneticPr fontId="3"/>
  </si>
  <si>
    <t>性質別歳出の状況</t>
    <rPh sb="0" eb="2">
      <t>セイシツ</t>
    </rPh>
    <rPh sb="2" eb="3">
      <t>ベツ</t>
    </rPh>
    <rPh sb="3" eb="5">
      <t>サイシュツ</t>
    </rPh>
    <rPh sb="6" eb="8">
      <t>ジョウキョウ</t>
    </rPh>
    <phoneticPr fontId="3"/>
  </si>
  <si>
    <t>元利償還金</t>
    <rPh sb="0" eb="2">
      <t>ガンリ</t>
    </rPh>
    <rPh sb="2" eb="5">
      <t>ショウカンキン</t>
    </rPh>
    <phoneticPr fontId="3"/>
  </si>
  <si>
    <t>一時借入金利子</t>
    <rPh sb="0" eb="2">
      <t>イチジ</t>
    </rPh>
    <rPh sb="2" eb="4">
      <t>カリイレ</t>
    </rPh>
    <rPh sb="4" eb="5">
      <t>キン</t>
    </rPh>
    <rPh sb="5" eb="7">
      <t>リシ</t>
    </rPh>
    <phoneticPr fontId="3"/>
  </si>
  <si>
    <t>投資出資貸付金</t>
    <rPh sb="0" eb="2">
      <t>トウシ</t>
    </rPh>
    <rPh sb="2" eb="4">
      <t>シュッシ</t>
    </rPh>
    <rPh sb="4" eb="6">
      <t>カシツケ</t>
    </rPh>
    <rPh sb="6" eb="7">
      <t>キン</t>
    </rPh>
    <phoneticPr fontId="3"/>
  </si>
  <si>
    <t>前年度繰上充用金</t>
    <rPh sb="0" eb="3">
      <t>ゼンネンド</t>
    </rPh>
    <rPh sb="3" eb="5">
      <t>クリア</t>
    </rPh>
    <rPh sb="5" eb="7">
      <t>ジュウヨウ</t>
    </rPh>
    <rPh sb="7" eb="8">
      <t>キン</t>
    </rPh>
    <phoneticPr fontId="3"/>
  </si>
  <si>
    <t>投資的経費</t>
    <rPh sb="0" eb="3">
      <t>トウシテキ</t>
    </rPh>
    <rPh sb="3" eb="5">
      <t>ケイヒ</t>
    </rPh>
    <phoneticPr fontId="3"/>
  </si>
  <si>
    <t>うち人件費</t>
    <rPh sb="2" eb="5">
      <t>ジンケンヒ</t>
    </rPh>
    <phoneticPr fontId="3"/>
  </si>
  <si>
    <t>補助事業</t>
    <rPh sb="0" eb="2">
      <t>ホジョ</t>
    </rPh>
    <rPh sb="2" eb="4">
      <t>ジギョウ</t>
    </rPh>
    <phoneticPr fontId="3"/>
  </si>
  <si>
    <t>単独事業</t>
    <rPh sb="0" eb="2">
      <t>タンドク</t>
    </rPh>
    <rPh sb="2" eb="4">
      <t>ジギョウ</t>
    </rPh>
    <phoneticPr fontId="3"/>
  </si>
  <si>
    <t xml:space="preserve">  うち充当一般財源等</t>
    <rPh sb="4" eb="6">
      <t>ジュウトウ</t>
    </rPh>
    <rPh sb="6" eb="8">
      <t>イッパン</t>
    </rPh>
    <rPh sb="8" eb="11">
      <t>ザイゲントウ</t>
    </rPh>
    <phoneticPr fontId="3"/>
  </si>
  <si>
    <t>充当一般財源等合計</t>
    <rPh sb="0" eb="2">
      <t>ジュウトウ</t>
    </rPh>
    <rPh sb="2" eb="4">
      <t>イッパン</t>
    </rPh>
    <rPh sb="4" eb="7">
      <t>ザイゲントウ</t>
    </rPh>
    <rPh sb="7" eb="9">
      <t>ゴウケイ</t>
    </rPh>
    <phoneticPr fontId="3"/>
  </si>
  <si>
    <t>　うち経常経費充当一般財源等</t>
    <rPh sb="3" eb="5">
      <t>ケイジョウ</t>
    </rPh>
    <rPh sb="5" eb="7">
      <t>ケイヒ</t>
    </rPh>
    <rPh sb="7" eb="9">
      <t>ジュウトウ</t>
    </rPh>
    <rPh sb="9" eb="11">
      <t>イッパン</t>
    </rPh>
    <rPh sb="11" eb="14">
      <t>ザイゲントウ</t>
    </rPh>
    <phoneticPr fontId="3"/>
  </si>
  <si>
    <t>　経常収支比率</t>
    <rPh sb="1" eb="3">
      <t>ケイジョウ</t>
    </rPh>
    <rPh sb="3" eb="5">
      <t>シュウシ</t>
    </rPh>
    <rPh sb="5" eb="7">
      <t>ヒリツ</t>
    </rPh>
    <phoneticPr fontId="3"/>
  </si>
  <si>
    <t>　　含まず減税補てん債等</t>
    <rPh sb="2" eb="3">
      <t>フク</t>
    </rPh>
    <rPh sb="5" eb="7">
      <t>ゲンゼイ</t>
    </rPh>
    <rPh sb="7" eb="8">
      <t>ホ</t>
    </rPh>
    <rPh sb="10" eb="12">
      <t>サイトウ</t>
    </rPh>
    <phoneticPr fontId="3"/>
  </si>
  <si>
    <t>　　含む減税補てん債等</t>
    <rPh sb="2" eb="3">
      <t>フク</t>
    </rPh>
    <rPh sb="4" eb="6">
      <t>ゲンゼイ</t>
    </rPh>
    <rPh sb="6" eb="7">
      <t>ホ</t>
    </rPh>
    <rPh sb="9" eb="11">
      <t>サイトウ</t>
    </rPh>
    <phoneticPr fontId="3"/>
  </si>
  <si>
    <t>歳入一般財源等総額</t>
    <rPh sb="0" eb="2">
      <t>サイニュウ</t>
    </rPh>
    <rPh sb="2" eb="4">
      <t>イッパン</t>
    </rPh>
    <rPh sb="4" eb="7">
      <t>ザイゲントウ</t>
    </rPh>
    <rPh sb="7" eb="9">
      <t>ソウガク</t>
    </rPh>
    <phoneticPr fontId="3"/>
  </si>
  <si>
    <t>経常経費充当一般財源等合計</t>
    <rPh sb="0" eb="2">
      <t>ケイジョウ</t>
    </rPh>
    <rPh sb="2" eb="4">
      <t>ケイヒ</t>
    </rPh>
    <rPh sb="4" eb="6">
      <t>ジュウトウ</t>
    </rPh>
    <rPh sb="6" eb="8">
      <t>イッパン</t>
    </rPh>
    <rPh sb="8" eb="11">
      <t>ザイゲントウ</t>
    </rPh>
    <rPh sb="11" eb="13">
      <t>ゴウケイ</t>
    </rPh>
    <phoneticPr fontId="3"/>
  </si>
  <si>
    <t>職員数</t>
    <rPh sb="0" eb="3">
      <t>ショクインスウ</t>
    </rPh>
    <phoneticPr fontId="3"/>
  </si>
  <si>
    <t>一般職員</t>
    <rPh sb="0" eb="2">
      <t>イッパン</t>
    </rPh>
    <rPh sb="2" eb="4">
      <t>ショクイン</t>
    </rPh>
    <phoneticPr fontId="3"/>
  </si>
  <si>
    <t>（人）</t>
    <rPh sb="1" eb="2">
      <t>ヒト</t>
    </rPh>
    <phoneticPr fontId="3"/>
  </si>
  <si>
    <t>うち技能労務職</t>
    <rPh sb="2" eb="4">
      <t>ギノウ</t>
    </rPh>
    <rPh sb="4" eb="6">
      <t>ロウム</t>
    </rPh>
    <rPh sb="6" eb="7">
      <t>ショク</t>
    </rPh>
    <phoneticPr fontId="3"/>
  </si>
  <si>
    <t>教育公務員</t>
    <rPh sb="0" eb="2">
      <t>キョウイク</t>
    </rPh>
    <rPh sb="2" eb="5">
      <t>コウムイン</t>
    </rPh>
    <phoneticPr fontId="3"/>
  </si>
  <si>
    <t>消防職員</t>
    <rPh sb="0" eb="2">
      <t>ショウボウ</t>
    </rPh>
    <rPh sb="2" eb="4">
      <t>ショクイン</t>
    </rPh>
    <phoneticPr fontId="3"/>
  </si>
  <si>
    <t>臨時職員</t>
    <rPh sb="0" eb="2">
      <t>リンジ</t>
    </rPh>
    <rPh sb="2" eb="4">
      <t>ショクイン</t>
    </rPh>
    <phoneticPr fontId="3"/>
  </si>
  <si>
    <t>４月分給与支給総額</t>
    <rPh sb="1" eb="3">
      <t>ガツブン</t>
    </rPh>
    <rPh sb="3" eb="5">
      <t>キュウヨ</t>
    </rPh>
    <rPh sb="5" eb="7">
      <t>シキュウ</t>
    </rPh>
    <rPh sb="7" eb="9">
      <t>ソウガク</t>
    </rPh>
    <phoneticPr fontId="3"/>
  </si>
  <si>
    <t>（千円）</t>
    <rPh sb="1" eb="3">
      <t>センエン</t>
    </rPh>
    <phoneticPr fontId="3"/>
  </si>
  <si>
    <t>一人当たり支給月額</t>
    <rPh sb="0" eb="2">
      <t>ヒトリ</t>
    </rPh>
    <rPh sb="2" eb="3">
      <t>ア</t>
    </rPh>
    <rPh sb="5" eb="7">
      <t>シキュウ</t>
    </rPh>
    <rPh sb="7" eb="9">
      <t>ゲツガク</t>
    </rPh>
    <phoneticPr fontId="3"/>
  </si>
  <si>
    <t>(円)</t>
    <rPh sb="1" eb="2">
      <t>エン</t>
    </rPh>
    <phoneticPr fontId="3"/>
  </si>
  <si>
    <t>公営事業の状況</t>
    <rPh sb="0" eb="2">
      <t>コウエイ</t>
    </rPh>
    <rPh sb="2" eb="4">
      <t>ジギョウ</t>
    </rPh>
    <rPh sb="5" eb="7">
      <t>ジョウキョウ</t>
    </rPh>
    <phoneticPr fontId="3"/>
  </si>
  <si>
    <t>国民健康保険</t>
    <rPh sb="0" eb="2">
      <t>コクミン</t>
    </rPh>
    <rPh sb="2" eb="4">
      <t>ケンコウ</t>
    </rPh>
    <rPh sb="4" eb="6">
      <t>ホケン</t>
    </rPh>
    <phoneticPr fontId="3"/>
  </si>
  <si>
    <t>老人保健医療</t>
    <rPh sb="0" eb="2">
      <t>ロウジン</t>
    </rPh>
    <rPh sb="2" eb="4">
      <t>ホケン</t>
    </rPh>
    <rPh sb="4" eb="6">
      <t>イリョウ</t>
    </rPh>
    <phoneticPr fontId="3"/>
  </si>
  <si>
    <t>下水道（事業）</t>
    <rPh sb="0" eb="3">
      <t>ゲスイドウ</t>
    </rPh>
    <rPh sb="4" eb="6">
      <t>ジギョウ</t>
    </rPh>
    <phoneticPr fontId="3"/>
  </si>
  <si>
    <t>介護保険（保険事業勘定）</t>
    <rPh sb="0" eb="2">
      <t>カイゴ</t>
    </rPh>
    <rPh sb="2" eb="4">
      <t>ホケン</t>
    </rPh>
    <rPh sb="5" eb="7">
      <t>ホケン</t>
    </rPh>
    <rPh sb="7" eb="9">
      <t>ジギョウ</t>
    </rPh>
    <rPh sb="9" eb="11">
      <t>カンジョウ</t>
    </rPh>
    <phoneticPr fontId="3"/>
  </si>
  <si>
    <t>介護サービス（サービス事業勘定）</t>
    <rPh sb="0" eb="2">
      <t>カイゴ</t>
    </rPh>
    <rPh sb="11" eb="13">
      <t>ジギョウ</t>
    </rPh>
    <rPh sb="13" eb="15">
      <t>カンジョウ</t>
    </rPh>
    <phoneticPr fontId="3"/>
  </si>
  <si>
    <t>普通会計からの繰入額</t>
    <rPh sb="0" eb="2">
      <t>フツウ</t>
    </rPh>
    <rPh sb="2" eb="4">
      <t>カイケイ</t>
    </rPh>
    <rPh sb="7" eb="9">
      <t>クリイレ</t>
    </rPh>
    <rPh sb="9" eb="10">
      <t>ガク</t>
    </rPh>
    <phoneticPr fontId="3"/>
  </si>
  <si>
    <t>国保事業会計の状況</t>
    <rPh sb="0" eb="2">
      <t>コクホ</t>
    </rPh>
    <rPh sb="2" eb="4">
      <t>ジギョウ</t>
    </rPh>
    <rPh sb="4" eb="6">
      <t>カイケイ</t>
    </rPh>
    <rPh sb="7" eb="9">
      <t>ジョウキョウ</t>
    </rPh>
    <phoneticPr fontId="3"/>
  </si>
  <si>
    <t>加入世帯数</t>
    <rPh sb="0" eb="2">
      <t>カニュウ</t>
    </rPh>
    <rPh sb="2" eb="5">
      <t>セタイスウ</t>
    </rPh>
    <phoneticPr fontId="3"/>
  </si>
  <si>
    <t>被保険者数</t>
    <rPh sb="0" eb="4">
      <t>ヒホケンシャ</t>
    </rPh>
    <rPh sb="4" eb="5">
      <t>スウ</t>
    </rPh>
    <phoneticPr fontId="3"/>
  </si>
  <si>
    <t>うち退職被保険者</t>
    <rPh sb="2" eb="4">
      <t>タイショク</t>
    </rPh>
    <rPh sb="4" eb="8">
      <t>ヒホケンシャ</t>
    </rPh>
    <phoneticPr fontId="3"/>
  </si>
  <si>
    <t>退職医療制度加入率</t>
    <rPh sb="0" eb="2">
      <t>タイショク</t>
    </rPh>
    <rPh sb="2" eb="4">
      <t>イリョウ</t>
    </rPh>
    <rPh sb="4" eb="6">
      <t>セイド</t>
    </rPh>
    <rPh sb="6" eb="8">
      <t>カニュウ</t>
    </rPh>
    <rPh sb="8" eb="9">
      <t>リツ</t>
    </rPh>
    <phoneticPr fontId="3"/>
  </si>
  <si>
    <t>一世帯あたり保険税調定額</t>
    <rPh sb="0" eb="3">
      <t>イッセタイ</t>
    </rPh>
    <rPh sb="6" eb="8">
      <t>ホケン</t>
    </rPh>
    <rPh sb="8" eb="10">
      <t>ゼイチョウ</t>
    </rPh>
    <rPh sb="10" eb="12">
      <t>テイガク</t>
    </rPh>
    <phoneticPr fontId="3"/>
  </si>
  <si>
    <t>被保険者一人当たり保険税調定額</t>
    <rPh sb="0" eb="4">
      <t>ヒホケンシャ</t>
    </rPh>
    <rPh sb="4" eb="6">
      <t>ヒトリ</t>
    </rPh>
    <rPh sb="6" eb="7">
      <t>ア</t>
    </rPh>
    <rPh sb="9" eb="11">
      <t>ホケン</t>
    </rPh>
    <rPh sb="11" eb="13">
      <t>ゼイチョウ</t>
    </rPh>
    <rPh sb="13" eb="15">
      <t>テイガク</t>
    </rPh>
    <phoneticPr fontId="3"/>
  </si>
  <si>
    <t>被保険者一人当たり費用</t>
    <rPh sb="0" eb="4">
      <t>ヒホケンシャ</t>
    </rPh>
    <rPh sb="4" eb="6">
      <t>ヒトリ</t>
    </rPh>
    <rPh sb="6" eb="7">
      <t>ア</t>
    </rPh>
    <rPh sb="9" eb="11">
      <t>ヒヨウ</t>
    </rPh>
    <phoneticPr fontId="3"/>
  </si>
  <si>
    <t>保険税総額（千円）</t>
    <rPh sb="0" eb="2">
      <t>ホケン</t>
    </rPh>
    <rPh sb="2" eb="3">
      <t>ゼイ</t>
    </rPh>
    <rPh sb="3" eb="5">
      <t>ソウガク</t>
    </rPh>
    <rPh sb="6" eb="8">
      <t>センエン</t>
    </rPh>
    <phoneticPr fontId="3"/>
  </si>
  <si>
    <t>保険給付費（総額千円）</t>
    <rPh sb="0" eb="2">
      <t>ホケン</t>
    </rPh>
    <rPh sb="2" eb="4">
      <t>キュウフ</t>
    </rPh>
    <rPh sb="4" eb="5">
      <t>ヒ</t>
    </rPh>
    <rPh sb="6" eb="8">
      <t>ソウガク</t>
    </rPh>
    <rPh sb="8" eb="10">
      <t>センエン</t>
    </rPh>
    <phoneticPr fontId="3"/>
  </si>
  <si>
    <t>老人保健拠出金（総額千円）</t>
    <rPh sb="0" eb="2">
      <t>ロウジン</t>
    </rPh>
    <rPh sb="2" eb="4">
      <t>ホケン</t>
    </rPh>
    <rPh sb="4" eb="7">
      <t>キョシュツキン</t>
    </rPh>
    <phoneticPr fontId="3"/>
  </si>
  <si>
    <t>介護給付費納付金（総額千円）</t>
    <rPh sb="0" eb="2">
      <t>カイゴ</t>
    </rPh>
    <rPh sb="2" eb="4">
      <t>キュウフ</t>
    </rPh>
    <rPh sb="4" eb="5">
      <t>ヒ</t>
    </rPh>
    <rPh sb="5" eb="8">
      <t>ノウフキン</t>
    </rPh>
    <phoneticPr fontId="3"/>
  </si>
  <si>
    <t>市町村税</t>
    <rPh sb="0" eb="2">
      <t>シチョウ</t>
    </rPh>
    <rPh sb="2" eb="4">
      <t>ソンゼイ</t>
    </rPh>
    <phoneticPr fontId="3"/>
  </si>
  <si>
    <t>個人市民税</t>
    <rPh sb="0" eb="2">
      <t>コジン</t>
    </rPh>
    <rPh sb="2" eb="5">
      <t>シミンゼイ</t>
    </rPh>
    <phoneticPr fontId="3"/>
  </si>
  <si>
    <t>法人市民税</t>
    <rPh sb="0" eb="2">
      <t>ホウジン</t>
    </rPh>
    <rPh sb="2" eb="5">
      <t>シミンゼイ</t>
    </rPh>
    <phoneticPr fontId="3"/>
  </si>
  <si>
    <t>固定資産</t>
    <rPh sb="0" eb="2">
      <t>コテイ</t>
    </rPh>
    <rPh sb="2" eb="4">
      <t>シサン</t>
    </rPh>
    <phoneticPr fontId="3"/>
  </si>
  <si>
    <t>市たばこ消費税</t>
    <rPh sb="0" eb="1">
      <t>シ</t>
    </rPh>
    <rPh sb="4" eb="7">
      <t>ショウヒゼイ</t>
    </rPh>
    <phoneticPr fontId="3"/>
  </si>
  <si>
    <t>法定外普通税</t>
    <rPh sb="0" eb="2">
      <t>ホウテイ</t>
    </rPh>
    <rPh sb="2" eb="3">
      <t>ガイ</t>
    </rPh>
    <rPh sb="3" eb="5">
      <t>フツウ</t>
    </rPh>
    <rPh sb="5" eb="6">
      <t>ゼイ</t>
    </rPh>
    <phoneticPr fontId="3"/>
  </si>
  <si>
    <t>目的税</t>
    <rPh sb="0" eb="3">
      <t>モクテキゼイ</t>
    </rPh>
    <phoneticPr fontId="3"/>
  </si>
  <si>
    <t>旧法による税</t>
    <rPh sb="0" eb="2">
      <t>キュウホウ</t>
    </rPh>
    <rPh sb="5" eb="6">
      <t>ゼイ</t>
    </rPh>
    <phoneticPr fontId="3"/>
  </si>
  <si>
    <t>法定外目的税</t>
    <rPh sb="0" eb="2">
      <t>ホウテイ</t>
    </rPh>
    <rPh sb="2" eb="3">
      <t>ガイ</t>
    </rPh>
    <rPh sb="3" eb="6">
      <t>モクテキゼイ</t>
    </rPh>
    <phoneticPr fontId="3"/>
  </si>
  <si>
    <t>基準税額×１００/７５</t>
    <rPh sb="0" eb="2">
      <t>キジュン</t>
    </rPh>
    <rPh sb="2" eb="4">
      <t>ゼイガク</t>
    </rPh>
    <phoneticPr fontId="3"/>
  </si>
  <si>
    <t>市民税個人分</t>
    <rPh sb="0" eb="3">
      <t>シミンゼイ</t>
    </rPh>
    <rPh sb="3" eb="5">
      <t>コジン</t>
    </rPh>
    <rPh sb="5" eb="6">
      <t>ブン</t>
    </rPh>
    <phoneticPr fontId="3"/>
  </si>
  <si>
    <t>超過課税分収入済額</t>
    <rPh sb="0" eb="2">
      <t>チョウカ</t>
    </rPh>
    <rPh sb="2" eb="4">
      <t>カゼイ</t>
    </rPh>
    <rPh sb="4" eb="5">
      <t>ブン</t>
    </rPh>
    <rPh sb="5" eb="7">
      <t>シュウニュウ</t>
    </rPh>
    <rPh sb="7" eb="8">
      <t>ズ</t>
    </rPh>
    <rPh sb="8" eb="9">
      <t>ガク</t>
    </rPh>
    <phoneticPr fontId="3"/>
  </si>
  <si>
    <t>市民税法人分</t>
    <rPh sb="0" eb="3">
      <t>シミンゼイ</t>
    </rPh>
    <rPh sb="3" eb="5">
      <t>ホウジン</t>
    </rPh>
    <rPh sb="5" eb="6">
      <t>ブン</t>
    </rPh>
    <phoneticPr fontId="3"/>
  </si>
  <si>
    <t>目的別歳出の状況</t>
    <rPh sb="0" eb="2">
      <t>モクテキ</t>
    </rPh>
    <rPh sb="2" eb="3">
      <t>ベツ</t>
    </rPh>
    <rPh sb="3" eb="5">
      <t>サイシュツ</t>
    </rPh>
    <rPh sb="6" eb="8">
      <t>ジョウキョウ</t>
    </rPh>
    <phoneticPr fontId="3"/>
  </si>
  <si>
    <t>災害復旧費</t>
    <rPh sb="0" eb="2">
      <t>サイガイ</t>
    </rPh>
    <rPh sb="2" eb="4">
      <t>フッキュウ</t>
    </rPh>
    <rPh sb="4" eb="5">
      <t>ヒ</t>
    </rPh>
    <phoneticPr fontId="3"/>
  </si>
  <si>
    <t>　うち充当一般財源等</t>
    <rPh sb="3" eb="5">
      <t>ジュウトウ</t>
    </rPh>
    <rPh sb="5" eb="7">
      <t>イッパン</t>
    </rPh>
    <rPh sb="7" eb="10">
      <t>ザイゲントウ</t>
    </rPh>
    <phoneticPr fontId="3"/>
  </si>
  <si>
    <t>納税義務者数</t>
    <rPh sb="0" eb="2">
      <t>ノウゼイ</t>
    </rPh>
    <rPh sb="2" eb="5">
      <t>ギムシャ</t>
    </rPh>
    <rPh sb="5" eb="6">
      <t>スウ</t>
    </rPh>
    <phoneticPr fontId="3"/>
  </si>
  <si>
    <t>個人均等割</t>
    <rPh sb="0" eb="2">
      <t>コジン</t>
    </rPh>
    <rPh sb="2" eb="5">
      <t>キントウワ</t>
    </rPh>
    <phoneticPr fontId="3"/>
  </si>
  <si>
    <t>法人税割</t>
    <rPh sb="0" eb="3">
      <t>ホウジンゼイ</t>
    </rPh>
    <rPh sb="3" eb="4">
      <t>ワ</t>
    </rPh>
    <phoneticPr fontId="3"/>
  </si>
  <si>
    <t>徴収率</t>
    <rPh sb="0" eb="2">
      <t>チョウシュウ</t>
    </rPh>
    <rPh sb="2" eb="3">
      <t>リツ</t>
    </rPh>
    <phoneticPr fontId="3"/>
  </si>
  <si>
    <t>市町村税合計</t>
    <rPh sb="0" eb="2">
      <t>シチョウ</t>
    </rPh>
    <rPh sb="2" eb="4">
      <t>ソンゼイ</t>
    </rPh>
    <rPh sb="4" eb="6">
      <t>ゴウケイ</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</si>
  <si>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</si>
  <si>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</si>
  <si>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(徴収猶予分を除く）</t>
    <rPh sb="1" eb="3">
      <t>チョウシュウ</t>
    </rPh>
    <rPh sb="3" eb="5">
      <t>ユウヨ</t>
    </rPh>
    <rPh sb="5" eb="6">
      <t>ブン</t>
    </rPh>
    <rPh sb="7" eb="8">
      <t>ノゾ</t>
    </rPh>
    <phoneticPr fontId="3"/>
  </si>
  <si>
    <t>うち市町村民税</t>
    <rPh sb="2" eb="5">
      <t>シチョウソン</t>
    </rPh>
    <rPh sb="5" eb="6">
      <t>ミン</t>
    </rPh>
    <rPh sb="6" eb="7">
      <t>ゼイ</t>
    </rPh>
    <phoneticPr fontId="3"/>
  </si>
  <si>
    <t>うち純固定資産税</t>
    <rPh sb="2" eb="3">
      <t>ジュン</t>
    </rPh>
    <rPh sb="3" eb="5">
      <t>コテイ</t>
    </rPh>
    <rPh sb="5" eb="8">
      <t>シサンゼイ</t>
    </rPh>
    <phoneticPr fontId="3"/>
  </si>
  <si>
    <t>国保健康保険税</t>
    <rPh sb="0" eb="2">
      <t>コクホ</t>
    </rPh>
    <rPh sb="2" eb="4">
      <t>ケンコウ</t>
    </rPh>
    <rPh sb="4" eb="6">
      <t>ホケン</t>
    </rPh>
    <rPh sb="6" eb="7">
      <t>ゼイ</t>
    </rPh>
    <phoneticPr fontId="3"/>
  </si>
  <si>
    <t>決算カード</t>
    <rPh sb="0" eb="2">
      <t>ケッサン</t>
    </rPh>
    <phoneticPr fontId="3"/>
  </si>
  <si>
    <t>総務省版にあり、東京都版にないもの</t>
    <rPh sb="0" eb="3">
      <t>ソウムショウ</t>
    </rPh>
    <rPh sb="3" eb="4">
      <t>バン</t>
    </rPh>
    <rPh sb="8" eb="10">
      <t>トウキョウ</t>
    </rPh>
    <rPh sb="10" eb="11">
      <t>ト</t>
    </rPh>
    <rPh sb="11" eb="12">
      <t>バン</t>
    </rPh>
    <phoneticPr fontId="3"/>
  </si>
  <si>
    <t>標準税収入額</t>
    <rPh sb="0" eb="2">
      <t>ヒョウジュン</t>
    </rPh>
    <rPh sb="2" eb="4">
      <t>ゼイシュウ</t>
    </rPh>
    <rPh sb="4" eb="5">
      <t>イリ</t>
    </rPh>
    <rPh sb="5" eb="6">
      <t>ガク</t>
    </rPh>
    <phoneticPr fontId="3"/>
  </si>
  <si>
    <t>うち政府資金</t>
    <rPh sb="2" eb="4">
      <t>セイフ</t>
    </rPh>
    <rPh sb="4" eb="6">
      <t>シキン</t>
    </rPh>
    <phoneticPr fontId="3"/>
  </si>
  <si>
    <t>債務負担行為額</t>
    <rPh sb="0" eb="2">
      <t>サイム</t>
    </rPh>
    <rPh sb="2" eb="4">
      <t>フタン</t>
    </rPh>
    <rPh sb="4" eb="6">
      <t>コウイ</t>
    </rPh>
    <rPh sb="6" eb="7">
      <t>ガク</t>
    </rPh>
    <phoneticPr fontId="3"/>
  </si>
  <si>
    <t>物件等購入</t>
    <rPh sb="0" eb="2">
      <t>ブッケン</t>
    </rPh>
    <rPh sb="2" eb="3">
      <t>ナド</t>
    </rPh>
    <rPh sb="3" eb="5">
      <t>コウニュウ</t>
    </rPh>
    <phoneticPr fontId="3"/>
  </si>
  <si>
    <t>保証・補償</t>
    <rPh sb="0" eb="2">
      <t>ホショウ</t>
    </rPh>
    <rPh sb="3" eb="5">
      <t>ホショウ</t>
    </rPh>
    <phoneticPr fontId="3"/>
  </si>
  <si>
    <t>その他</t>
    <rPh sb="2" eb="3">
      <t>タ</t>
    </rPh>
    <phoneticPr fontId="3"/>
  </si>
  <si>
    <t>実質的なもの</t>
    <rPh sb="0" eb="3">
      <t>ジッシツテキ</t>
    </rPh>
    <phoneticPr fontId="3"/>
  </si>
  <si>
    <t>減債</t>
    <rPh sb="0" eb="2">
      <t>ゲンサイ</t>
    </rPh>
    <phoneticPr fontId="3"/>
  </si>
  <si>
    <t>特定目的</t>
    <rPh sb="0" eb="2">
      <t>トクテイ</t>
    </rPh>
    <rPh sb="2" eb="4">
      <t>モクテキ</t>
    </rPh>
    <phoneticPr fontId="3"/>
  </si>
  <si>
    <t>市町村税の状況</t>
    <rPh sb="0" eb="2">
      <t>シチョウ</t>
    </rPh>
    <rPh sb="2" eb="4">
      <t>ソンゼイ</t>
    </rPh>
    <rPh sb="5" eb="7">
      <t>ジョウキョウ</t>
    </rPh>
    <phoneticPr fontId="3"/>
  </si>
  <si>
    <t>普通税</t>
    <rPh sb="0" eb="2">
      <t>フツウ</t>
    </rPh>
    <rPh sb="2" eb="3">
      <t>ゼイ</t>
    </rPh>
    <phoneticPr fontId="3"/>
  </si>
  <si>
    <t>法定普通税</t>
    <rPh sb="0" eb="2">
      <t>ホウテイ</t>
    </rPh>
    <rPh sb="2" eb="4">
      <t>フツウ</t>
    </rPh>
    <rPh sb="4" eb="5">
      <t>ゼイ</t>
    </rPh>
    <phoneticPr fontId="3"/>
  </si>
  <si>
    <t>　市民税</t>
    <rPh sb="1" eb="4">
      <t>シミンゼイ</t>
    </rPh>
    <phoneticPr fontId="3"/>
  </si>
  <si>
    <t>　個人市民税</t>
    <rPh sb="1" eb="3">
      <t>コジン</t>
    </rPh>
    <rPh sb="3" eb="6">
      <t>シミンゼイ</t>
    </rPh>
    <phoneticPr fontId="3"/>
  </si>
  <si>
    <t>　うち均等割</t>
    <rPh sb="3" eb="6">
      <t>キントウワ</t>
    </rPh>
    <phoneticPr fontId="3"/>
  </si>
  <si>
    <t>　うち所得割</t>
    <rPh sb="3" eb="5">
      <t>ショトク</t>
    </rPh>
    <rPh sb="5" eb="6">
      <t>ワ</t>
    </rPh>
    <phoneticPr fontId="3"/>
  </si>
  <si>
    <t>　うち法人税割</t>
    <rPh sb="3" eb="6">
      <t>ホウジンゼイ</t>
    </rPh>
    <rPh sb="6" eb="7">
      <t>ワ</t>
    </rPh>
    <phoneticPr fontId="3"/>
  </si>
  <si>
    <t>　法人市民税</t>
    <rPh sb="1" eb="3">
      <t>ホウジン</t>
    </rPh>
    <rPh sb="3" eb="6">
      <t>シミンゼイ</t>
    </rPh>
    <phoneticPr fontId="3"/>
  </si>
  <si>
    <t>　固定資産</t>
    <rPh sb="1" eb="3">
      <t>コテイ</t>
    </rPh>
    <rPh sb="3" eb="5">
      <t>シサン</t>
    </rPh>
    <phoneticPr fontId="3"/>
  </si>
  <si>
    <t>　うち純固定資産税</t>
    <rPh sb="3" eb="4">
      <t>ジュン</t>
    </rPh>
    <rPh sb="4" eb="6">
      <t>コテイ</t>
    </rPh>
    <rPh sb="6" eb="9">
      <t>シサンゼイ</t>
    </rPh>
    <phoneticPr fontId="3"/>
  </si>
  <si>
    <t>　法定目的税</t>
    <rPh sb="1" eb="3">
      <t>ホウテイ</t>
    </rPh>
    <rPh sb="3" eb="6">
      <t>モクテキゼイ</t>
    </rPh>
    <phoneticPr fontId="3"/>
  </si>
  <si>
    <t>(法定普通税計)</t>
    <rPh sb="1" eb="3">
      <t>ホウテイ</t>
    </rPh>
    <rPh sb="3" eb="5">
      <t>フツウ</t>
    </rPh>
    <rPh sb="5" eb="6">
      <t>ゼイ</t>
    </rPh>
    <rPh sb="6" eb="7">
      <t>ケイ</t>
    </rPh>
    <phoneticPr fontId="3"/>
  </si>
  <si>
    <t>一部事務組合負担金</t>
    <rPh sb="0" eb="2">
      <t>イチブ</t>
    </rPh>
    <rPh sb="2" eb="4">
      <t>ジム</t>
    </rPh>
    <rPh sb="4" eb="6">
      <t>クミアイ</t>
    </rPh>
    <rPh sb="6" eb="9">
      <t>フタンキン</t>
    </rPh>
    <phoneticPr fontId="3"/>
  </si>
  <si>
    <t>　うち普通建設費</t>
    <rPh sb="3" eb="5">
      <t>フツウ</t>
    </rPh>
    <rPh sb="5" eb="8">
      <t>ケンセツヒ</t>
    </rPh>
    <phoneticPr fontId="3"/>
  </si>
  <si>
    <t>繰出</t>
    <rPh sb="0" eb="2">
      <t>クリダ</t>
    </rPh>
    <phoneticPr fontId="3"/>
  </si>
  <si>
    <t>下水道</t>
    <rPh sb="0" eb="3">
      <t>ゲスイドウ</t>
    </rPh>
    <phoneticPr fontId="3"/>
  </si>
  <si>
    <t>病院</t>
    <rPh sb="0" eb="2">
      <t>ビョウイン</t>
    </rPh>
    <phoneticPr fontId="3"/>
  </si>
  <si>
    <t>介護サービス</t>
    <rPh sb="0" eb="2">
      <t>カイゴ</t>
    </rPh>
    <phoneticPr fontId="3"/>
  </si>
  <si>
    <t>上水道</t>
    <rPh sb="0" eb="3">
      <t>ジョウスイドウ</t>
    </rPh>
    <phoneticPr fontId="3"/>
  </si>
  <si>
    <t>再差し引き収支</t>
    <rPh sb="0" eb="1">
      <t>サイ</t>
    </rPh>
    <rPh sb="1" eb="2">
      <t>サ</t>
    </rPh>
    <rPh sb="3" eb="4">
      <t>ヒ</t>
    </rPh>
    <rPh sb="5" eb="7">
      <t>シュウシ</t>
    </rPh>
    <phoneticPr fontId="3"/>
  </si>
  <si>
    <t>被保険者一人当たり（千円）</t>
    <rPh sb="0" eb="4">
      <t>ヒホケンシャ</t>
    </rPh>
    <rPh sb="4" eb="6">
      <t>ヒトリ</t>
    </rPh>
    <rPh sb="6" eb="7">
      <t>ア</t>
    </rPh>
    <rPh sb="10" eb="12">
      <t>センエン</t>
    </rPh>
    <phoneticPr fontId="3"/>
  </si>
  <si>
    <t>保険税収入額</t>
    <phoneticPr fontId="3"/>
  </si>
  <si>
    <t>保険給付費</t>
    <rPh sb="0" eb="2">
      <t>ホケン</t>
    </rPh>
    <rPh sb="2" eb="4">
      <t>キュウフ</t>
    </rPh>
    <rPh sb="4" eb="5">
      <t>ヒ</t>
    </rPh>
    <phoneticPr fontId="3"/>
  </si>
  <si>
    <t>平成23</t>
    <rPh sb="0" eb="2">
      <t>ヘイセイ</t>
    </rPh>
    <phoneticPr fontId="3"/>
  </si>
  <si>
    <t>平成24</t>
    <rPh sb="0" eb="2">
      <t>ヘイセイ</t>
    </rPh>
    <phoneticPr fontId="3"/>
  </si>
  <si>
    <t>昭和40</t>
    <rPh sb="0" eb="2">
      <t>ショウワ</t>
    </rPh>
    <phoneticPr fontId="3"/>
  </si>
  <si>
    <t>昭和41</t>
    <rPh sb="0" eb="2">
      <t>ショウワ</t>
    </rPh>
    <phoneticPr fontId="3"/>
  </si>
  <si>
    <t>昭和42</t>
    <rPh sb="0" eb="2">
      <t>ショウワ</t>
    </rPh>
    <phoneticPr fontId="3"/>
  </si>
  <si>
    <t>昭和43</t>
    <rPh sb="0" eb="2">
      <t>ショウワ</t>
    </rPh>
    <phoneticPr fontId="3"/>
  </si>
  <si>
    <t>昭和44</t>
    <rPh sb="0" eb="2">
      <t>ショウワ</t>
    </rPh>
    <phoneticPr fontId="3"/>
  </si>
  <si>
    <t>翌年３月３１日平成7年度以前は翌年１月１日</t>
    <rPh sb="0" eb="2">
      <t>ヨクネン</t>
    </rPh>
    <rPh sb="3" eb="4">
      <t>ガツ</t>
    </rPh>
    <rPh sb="6" eb="7">
      <t>ニチ</t>
    </rPh>
    <rPh sb="7" eb="9">
      <t>ヘイセイ</t>
    </rPh>
    <rPh sb="10" eb="12">
      <t>ネンド</t>
    </rPh>
    <rPh sb="12" eb="14">
      <t>イゼン</t>
    </rPh>
    <rPh sb="15" eb="17">
      <t>ヨクネン</t>
    </rPh>
    <rPh sb="18" eb="19">
      <t>ガツ</t>
    </rPh>
    <rPh sb="20" eb="21">
      <t>ニチ</t>
    </rPh>
    <phoneticPr fontId="3"/>
  </si>
  <si>
    <t>地方債現在高B</t>
    <rPh sb="0" eb="3">
      <t>チホウサイ</t>
    </rPh>
    <rPh sb="3" eb="5">
      <t>ゲンザイ</t>
    </rPh>
    <rPh sb="5" eb="6">
      <t>ダカ</t>
    </rPh>
    <phoneticPr fontId="3"/>
  </si>
  <si>
    <t>債務負担行為翌年度以降支出予定額C</t>
    <rPh sb="0" eb="2">
      <t>サイム</t>
    </rPh>
    <rPh sb="2" eb="4">
      <t>フタン</t>
    </rPh>
    <rPh sb="4" eb="6">
      <t>コウイ</t>
    </rPh>
    <rPh sb="6" eb="9">
      <t>ヨクネンド</t>
    </rPh>
    <rPh sb="9" eb="11">
      <t>イコウ</t>
    </rPh>
    <rPh sb="11" eb="13">
      <t>シシュツ</t>
    </rPh>
    <rPh sb="13" eb="15">
      <t>ヨテイ</t>
    </rPh>
    <rPh sb="15" eb="16">
      <t>ガク</t>
    </rPh>
    <phoneticPr fontId="3"/>
  </si>
  <si>
    <t>積立金残高D</t>
    <rPh sb="0" eb="2">
      <t>ツミタテ</t>
    </rPh>
    <rPh sb="2" eb="3">
      <t>キン</t>
    </rPh>
    <rPh sb="3" eb="5">
      <t>ザンダカ</t>
    </rPh>
    <phoneticPr fontId="3"/>
  </si>
  <si>
    <t>実質的将来負担額(B+C-D)</t>
    <rPh sb="0" eb="3">
      <t>ジッシツテキ</t>
    </rPh>
    <rPh sb="3" eb="5">
      <t>ショウライ</t>
    </rPh>
    <rPh sb="5" eb="7">
      <t>フタン</t>
    </rPh>
    <rPh sb="7" eb="8">
      <t>ガク</t>
    </rPh>
    <phoneticPr fontId="3"/>
  </si>
  <si>
    <t>うち財源対策債</t>
    <rPh sb="2" eb="4">
      <t>ザイゲン</t>
    </rPh>
    <rPh sb="4" eb="6">
      <t>タイサク</t>
    </rPh>
    <rPh sb="6" eb="7">
      <t>サイ</t>
    </rPh>
    <phoneticPr fontId="3"/>
  </si>
  <si>
    <t>東京都方式</t>
    <rPh sb="0" eb="3">
      <t>トウキョウト</t>
    </rPh>
    <rPh sb="3" eb="5">
      <t>ホウシキ</t>
    </rPh>
    <phoneticPr fontId="3"/>
  </si>
  <si>
    <t>後期高齢者医療</t>
    <rPh sb="0" eb="2">
      <t>コウキ</t>
    </rPh>
    <rPh sb="2" eb="5">
      <t>コウレイシャ</t>
    </rPh>
    <rPh sb="5" eb="7">
      <t>イリョウ</t>
    </rPh>
    <phoneticPr fontId="3"/>
  </si>
  <si>
    <t>介護サービス事業</t>
    <rPh sb="0" eb="2">
      <t>カイゴ</t>
    </rPh>
    <rPh sb="6" eb="8">
      <t>ジギョウ</t>
    </rPh>
    <phoneticPr fontId="3"/>
  </si>
  <si>
    <t>後期高齢者支援金等</t>
    <rPh sb="0" eb="2">
      <t>コウキ</t>
    </rPh>
    <rPh sb="2" eb="5">
      <t>コウレイシャ</t>
    </rPh>
    <rPh sb="5" eb="7">
      <t>シエン</t>
    </rPh>
    <rPh sb="7" eb="8">
      <t>キン</t>
    </rPh>
    <rPh sb="8" eb="9">
      <t>トウ</t>
    </rPh>
    <phoneticPr fontId="3"/>
  </si>
  <si>
    <t>前期高齢者納付金等</t>
    <rPh sb="0" eb="2">
      <t>ゼンキ</t>
    </rPh>
    <rPh sb="2" eb="5">
      <t>コウレイシャ</t>
    </rPh>
    <rPh sb="5" eb="8">
      <t>ノウフキン</t>
    </rPh>
    <rPh sb="8" eb="9">
      <t>トウ</t>
    </rPh>
    <phoneticPr fontId="3"/>
  </si>
  <si>
    <t>-</t>
    <phoneticPr fontId="3"/>
  </si>
  <si>
    <t>総務費</t>
    <rPh sb="0" eb="3">
      <t>ソウムヒ</t>
    </rPh>
    <phoneticPr fontId="2"/>
  </si>
  <si>
    <t>土木費</t>
    <rPh sb="0" eb="3">
      <t>ドボクヒ</t>
    </rPh>
    <phoneticPr fontId="2"/>
  </si>
  <si>
    <t>教育費</t>
    <rPh sb="0" eb="3">
      <t>キョウイクヒ</t>
    </rPh>
    <phoneticPr fontId="2"/>
  </si>
  <si>
    <t>後期高齢者医療</t>
    <rPh sb="0" eb="7">
      <t>コウキコウレイシャイリョウ</t>
    </rPh>
    <phoneticPr fontId="3"/>
  </si>
  <si>
    <t>土地</t>
    <rPh sb="0" eb="2">
      <t>トチ</t>
    </rPh>
    <phoneticPr fontId="2"/>
  </si>
  <si>
    <t>平成25</t>
    <rPh sb="0" eb="2">
      <t>ヘイセイ</t>
    </rPh>
    <phoneticPr fontId="3"/>
  </si>
  <si>
    <t>立体交差</t>
    <rPh sb="0" eb="2">
      <t>リッタイ</t>
    </rPh>
    <rPh sb="2" eb="4">
      <t>コウサ</t>
    </rPh>
    <phoneticPr fontId="2"/>
  </si>
  <si>
    <t>土木費</t>
    <rPh sb="0" eb="2">
      <t>ドボク</t>
    </rPh>
    <rPh sb="2" eb="3">
      <t>ヒ</t>
    </rPh>
    <phoneticPr fontId="2"/>
  </si>
  <si>
    <t>JR中央本線連続立体交差事業</t>
    <rPh sb="2" eb="4">
      <t>チュウオウ</t>
    </rPh>
    <rPh sb="4" eb="6">
      <t>ホンセン</t>
    </rPh>
    <rPh sb="6" eb="8">
      <t>レンゾク</t>
    </rPh>
    <rPh sb="8" eb="10">
      <t>リッタイ</t>
    </rPh>
    <rPh sb="10" eb="12">
      <t>コウサ</t>
    </rPh>
    <rPh sb="12" eb="14">
      <t>ジギョウ</t>
    </rPh>
    <phoneticPr fontId="2"/>
  </si>
  <si>
    <t>保育園</t>
    <rPh sb="0" eb="3">
      <t>ホイクエン</t>
    </rPh>
    <phoneticPr fontId="2"/>
  </si>
  <si>
    <t>民生費</t>
    <rPh sb="0" eb="2">
      <t>ミンセイ</t>
    </rPh>
    <rPh sb="2" eb="3">
      <t>ヒ</t>
    </rPh>
    <phoneticPr fontId="2"/>
  </si>
  <si>
    <t>民間保育所改修費等補助金</t>
    <rPh sb="0" eb="2">
      <t>ミンカン</t>
    </rPh>
    <rPh sb="2" eb="4">
      <t>ホイク</t>
    </rPh>
    <rPh sb="4" eb="5">
      <t>ジョ</t>
    </rPh>
    <rPh sb="5" eb="9">
      <t>カイシュウヒトウ</t>
    </rPh>
    <rPh sb="9" eb="12">
      <t>ホジョキン</t>
    </rPh>
    <phoneticPr fontId="2"/>
  </si>
  <si>
    <t>土地区画整理事業</t>
    <rPh sb="0" eb="2">
      <t>トチ</t>
    </rPh>
    <rPh sb="2" eb="4">
      <t>クカク</t>
    </rPh>
    <rPh sb="4" eb="6">
      <t>セイリ</t>
    </rPh>
    <rPh sb="6" eb="8">
      <t>ジギョウ</t>
    </rPh>
    <phoneticPr fontId="2"/>
  </si>
  <si>
    <t>東小金井北口土地区画整理事業委託</t>
    <rPh sb="0" eb="4">
      <t>ヒガシコガネイ</t>
    </rPh>
    <rPh sb="4" eb="6">
      <t>キタグチ</t>
    </rPh>
    <rPh sb="6" eb="8">
      <t>トチ</t>
    </rPh>
    <rPh sb="8" eb="10">
      <t>クカク</t>
    </rPh>
    <rPh sb="10" eb="12">
      <t>セイリ</t>
    </rPh>
    <rPh sb="12" eb="14">
      <t>ジギョウ</t>
    </rPh>
    <rPh sb="14" eb="16">
      <t>イタク</t>
    </rPh>
    <phoneticPr fontId="2"/>
  </si>
  <si>
    <t>東小金井駅北口土地区画整理事業用地</t>
    <rPh sb="0" eb="5">
      <t>ヒガシコガネイエキ</t>
    </rPh>
    <rPh sb="5" eb="7">
      <t>キタグチ</t>
    </rPh>
    <rPh sb="7" eb="9">
      <t>トチ</t>
    </rPh>
    <rPh sb="9" eb="11">
      <t>クカク</t>
    </rPh>
    <rPh sb="11" eb="13">
      <t>セイリ</t>
    </rPh>
    <rPh sb="13" eb="15">
      <t>ジギョウ</t>
    </rPh>
    <rPh sb="15" eb="17">
      <t>ヨウチ</t>
    </rPh>
    <phoneticPr fontId="2"/>
  </si>
  <si>
    <t>道路</t>
    <rPh sb="0" eb="2">
      <t>ドウロ</t>
    </rPh>
    <phoneticPr fontId="2"/>
  </si>
  <si>
    <t>都道134号線物件補償</t>
    <rPh sb="0" eb="2">
      <t>トドウ</t>
    </rPh>
    <rPh sb="5" eb="7">
      <t>ゴウセン</t>
    </rPh>
    <rPh sb="7" eb="9">
      <t>ブッケン</t>
    </rPh>
    <rPh sb="9" eb="11">
      <t>ホショウ</t>
    </rPh>
    <phoneticPr fontId="2"/>
  </si>
  <si>
    <t>主要地方道15号線物件補償</t>
    <rPh sb="0" eb="2">
      <t>シュヨウ</t>
    </rPh>
    <rPh sb="2" eb="4">
      <t>チホウ</t>
    </rPh>
    <rPh sb="4" eb="5">
      <t>ドウ</t>
    </rPh>
    <rPh sb="7" eb="9">
      <t>ゴウセン</t>
    </rPh>
    <rPh sb="9" eb="11">
      <t>ブッケン</t>
    </rPh>
    <rPh sb="11" eb="13">
      <t>ホショウ</t>
    </rPh>
    <phoneticPr fontId="2"/>
  </si>
  <si>
    <t>市道135号道路改修</t>
    <rPh sb="0" eb="2">
      <t>シドウ</t>
    </rPh>
    <rPh sb="5" eb="6">
      <t>ゴウ</t>
    </rPh>
    <rPh sb="6" eb="8">
      <t>ドウロ</t>
    </rPh>
    <rPh sb="8" eb="10">
      <t>カイシュウ</t>
    </rPh>
    <phoneticPr fontId="2"/>
  </si>
  <si>
    <t>都道134号用地取得</t>
    <rPh sb="0" eb="2">
      <t>トドウ</t>
    </rPh>
    <rPh sb="5" eb="6">
      <t>ゴウ</t>
    </rPh>
    <rPh sb="6" eb="8">
      <t>ヨウチ</t>
    </rPh>
    <rPh sb="8" eb="10">
      <t>シュトク</t>
    </rPh>
    <phoneticPr fontId="2"/>
  </si>
  <si>
    <t>JR中央線まちづくり側道整備用地取得</t>
    <rPh sb="2" eb="5">
      <t>チュウオウセン</t>
    </rPh>
    <rPh sb="10" eb="11">
      <t>ソク</t>
    </rPh>
    <rPh sb="11" eb="12">
      <t>ドウ</t>
    </rPh>
    <rPh sb="12" eb="14">
      <t>セイビ</t>
    </rPh>
    <rPh sb="14" eb="16">
      <t>ヨウチ</t>
    </rPh>
    <rPh sb="16" eb="18">
      <t>シュトク</t>
    </rPh>
    <phoneticPr fontId="2"/>
  </si>
  <si>
    <t>庁舎</t>
    <rPh sb="0" eb="2">
      <t>チョウシャ</t>
    </rPh>
    <phoneticPr fontId="2"/>
  </si>
  <si>
    <t>庁舎建設予定地取得費</t>
    <rPh sb="0" eb="2">
      <t>チョウシャ</t>
    </rPh>
    <rPh sb="2" eb="4">
      <t>ケンセツ</t>
    </rPh>
    <rPh sb="4" eb="7">
      <t>ヨテイチ</t>
    </rPh>
    <rPh sb="7" eb="9">
      <t>シュトク</t>
    </rPh>
    <rPh sb="9" eb="10">
      <t>ヒ</t>
    </rPh>
    <phoneticPr fontId="2"/>
  </si>
  <si>
    <t>その他衛生</t>
    <rPh sb="2" eb="3">
      <t>タ</t>
    </rPh>
    <rPh sb="3" eb="5">
      <t>エイセイ</t>
    </rPh>
    <phoneticPr fontId="2"/>
  </si>
  <si>
    <t>衛生費</t>
    <rPh sb="0" eb="3">
      <t>エイセイヒ</t>
    </rPh>
    <phoneticPr fontId="2"/>
  </si>
  <si>
    <t>環境配慮型住宅用地</t>
    <rPh sb="0" eb="2">
      <t>カンキョウ</t>
    </rPh>
    <rPh sb="2" eb="5">
      <t>ハイリョガタ</t>
    </rPh>
    <rPh sb="5" eb="7">
      <t>ジュウタク</t>
    </rPh>
    <rPh sb="7" eb="9">
      <t>ヨウチ</t>
    </rPh>
    <phoneticPr fontId="2"/>
  </si>
  <si>
    <t>小学校</t>
    <rPh sb="0" eb="3">
      <t>ショウガッコウ</t>
    </rPh>
    <phoneticPr fontId="2"/>
  </si>
  <si>
    <t>本町小学校運動場芝生</t>
    <rPh sb="0" eb="2">
      <t>ホンチョウ</t>
    </rPh>
    <rPh sb="2" eb="5">
      <t>ショウガッコウ</t>
    </rPh>
    <rPh sb="5" eb="8">
      <t>ウンドウジョウ</t>
    </rPh>
    <rPh sb="8" eb="10">
      <t>シバフ</t>
    </rPh>
    <phoneticPr fontId="2"/>
  </si>
  <si>
    <t>再開発</t>
    <rPh sb="0" eb="3">
      <t>サイカイハツ</t>
    </rPh>
    <phoneticPr fontId="2"/>
  </si>
  <si>
    <t>武蔵小金井南口第一地区市街地再開発事業分担金</t>
    <rPh sb="0" eb="5">
      <t>ムサシコガネイ</t>
    </rPh>
    <rPh sb="5" eb="7">
      <t>ミナミグチ</t>
    </rPh>
    <rPh sb="7" eb="9">
      <t>ダイイチ</t>
    </rPh>
    <rPh sb="9" eb="11">
      <t>チク</t>
    </rPh>
    <rPh sb="11" eb="14">
      <t>シガイチ</t>
    </rPh>
    <rPh sb="14" eb="17">
      <t>サイカイハツ</t>
    </rPh>
    <rPh sb="17" eb="19">
      <t>ジギョウ</t>
    </rPh>
    <rPh sb="19" eb="22">
      <t>ブンタンキン</t>
    </rPh>
    <phoneticPr fontId="2"/>
  </si>
  <si>
    <t>武蔵小金井南口第一地区市街地再開発事業にかかる公共施設整備負担金</t>
    <rPh sb="0" eb="5">
      <t>ムサシコガネイ</t>
    </rPh>
    <rPh sb="5" eb="7">
      <t>ミナミグチ</t>
    </rPh>
    <rPh sb="7" eb="9">
      <t>ダイイチ</t>
    </rPh>
    <rPh sb="9" eb="11">
      <t>チク</t>
    </rPh>
    <rPh sb="11" eb="14">
      <t>シガイチ</t>
    </rPh>
    <rPh sb="14" eb="17">
      <t>サイカイハツ</t>
    </rPh>
    <rPh sb="17" eb="19">
      <t>ジギョウ</t>
    </rPh>
    <rPh sb="23" eb="25">
      <t>コウキョウ</t>
    </rPh>
    <rPh sb="25" eb="27">
      <t>シセツ</t>
    </rPh>
    <rPh sb="27" eb="29">
      <t>セイビ</t>
    </rPh>
    <rPh sb="29" eb="32">
      <t>フタンキン</t>
    </rPh>
    <phoneticPr fontId="2"/>
  </si>
  <si>
    <t>ごみ処理</t>
    <rPh sb="2" eb="4">
      <t>ショリ</t>
    </rPh>
    <phoneticPr fontId="2"/>
  </si>
  <si>
    <t>二枚橋衛生組合解体</t>
    <rPh sb="0" eb="2">
      <t>ニマイ</t>
    </rPh>
    <rPh sb="2" eb="3">
      <t>バシ</t>
    </rPh>
    <rPh sb="3" eb="5">
      <t>エイセイ</t>
    </rPh>
    <rPh sb="5" eb="7">
      <t>クミアイ</t>
    </rPh>
    <rPh sb="7" eb="9">
      <t>カイタイ</t>
    </rPh>
    <phoneticPr fontId="2"/>
  </si>
  <si>
    <t>高齢者施設</t>
    <rPh sb="0" eb="3">
      <t>コウレイシャ</t>
    </rPh>
    <rPh sb="3" eb="5">
      <t>シセツ</t>
    </rPh>
    <phoneticPr fontId="2"/>
  </si>
  <si>
    <t>地域密着型サービス拠点施設整備</t>
    <rPh sb="0" eb="2">
      <t>チイキ</t>
    </rPh>
    <rPh sb="2" eb="5">
      <t>ミッチャクガタ</t>
    </rPh>
    <rPh sb="9" eb="11">
      <t>キョテン</t>
    </rPh>
    <rPh sb="11" eb="13">
      <t>シセツ</t>
    </rPh>
    <rPh sb="13" eb="15">
      <t>セイビ</t>
    </rPh>
    <phoneticPr fontId="2"/>
  </si>
  <si>
    <t>公園</t>
    <rPh sb="0" eb="2">
      <t>コウエン</t>
    </rPh>
    <phoneticPr fontId="2"/>
  </si>
  <si>
    <t>梶野公園整備工事</t>
    <rPh sb="0" eb="2">
      <t>カジノ</t>
    </rPh>
    <rPh sb="2" eb="4">
      <t>コウエン</t>
    </rPh>
    <rPh sb="4" eb="6">
      <t>セイビ</t>
    </rPh>
    <rPh sb="6" eb="8">
      <t>コウジ</t>
    </rPh>
    <phoneticPr fontId="2"/>
  </si>
  <si>
    <t>まえはら学童保育所建替え工事</t>
    <rPh sb="4" eb="6">
      <t>ガクドウ</t>
    </rPh>
    <rPh sb="6" eb="8">
      <t>ホイク</t>
    </rPh>
    <rPh sb="8" eb="9">
      <t>ショ</t>
    </rPh>
    <rPh sb="9" eb="11">
      <t>タテカ</t>
    </rPh>
    <rPh sb="12" eb="14">
      <t>コウジ</t>
    </rPh>
    <phoneticPr fontId="2"/>
  </si>
  <si>
    <t>さわらび学童保育所建替え工事</t>
    <rPh sb="4" eb="6">
      <t>ガクドウ</t>
    </rPh>
    <rPh sb="6" eb="8">
      <t>ホイク</t>
    </rPh>
    <rPh sb="8" eb="9">
      <t>ジョ</t>
    </rPh>
    <rPh sb="9" eb="11">
      <t>タテカ</t>
    </rPh>
    <rPh sb="12" eb="14">
      <t>コウジ</t>
    </rPh>
    <phoneticPr fontId="2"/>
  </si>
  <si>
    <t>さくら保育園耐震補強等工事</t>
    <rPh sb="3" eb="6">
      <t>ホイクエン</t>
    </rPh>
    <rPh sb="6" eb="8">
      <t>タイシン</t>
    </rPh>
    <rPh sb="8" eb="10">
      <t>ホキョウ</t>
    </rPh>
    <rPh sb="10" eb="11">
      <t>トウ</t>
    </rPh>
    <rPh sb="11" eb="13">
      <t>コウジ</t>
    </rPh>
    <phoneticPr fontId="2"/>
  </si>
  <si>
    <t>都道134号線用地取得に伴う物件補償</t>
    <rPh sb="0" eb="2">
      <t>トドウ</t>
    </rPh>
    <rPh sb="5" eb="7">
      <t>ゴウセン</t>
    </rPh>
    <rPh sb="7" eb="9">
      <t>ヨウチ</t>
    </rPh>
    <rPh sb="9" eb="11">
      <t>シュトク</t>
    </rPh>
    <rPh sb="12" eb="13">
      <t>トモナ</t>
    </rPh>
    <rPh sb="14" eb="16">
      <t>ブッケン</t>
    </rPh>
    <rPh sb="16" eb="18">
      <t>ホショウ</t>
    </rPh>
    <phoneticPr fontId="2"/>
  </si>
  <si>
    <t>都市計画道路３．４．１２号線電線共同溝</t>
    <rPh sb="0" eb="2">
      <t>トシ</t>
    </rPh>
    <rPh sb="2" eb="4">
      <t>ケイカク</t>
    </rPh>
    <rPh sb="4" eb="6">
      <t>ドウロ</t>
    </rPh>
    <rPh sb="12" eb="14">
      <t>ゴウセン</t>
    </rPh>
    <rPh sb="14" eb="16">
      <t>デンセン</t>
    </rPh>
    <rPh sb="16" eb="18">
      <t>キョウドウ</t>
    </rPh>
    <rPh sb="18" eb="19">
      <t>ミゾ</t>
    </rPh>
    <phoneticPr fontId="2"/>
  </si>
  <si>
    <t>都市計画道路３．４．１２号線街路築造</t>
    <rPh sb="0" eb="2">
      <t>トシ</t>
    </rPh>
    <rPh sb="2" eb="4">
      <t>ケイカク</t>
    </rPh>
    <rPh sb="4" eb="6">
      <t>ドウロ</t>
    </rPh>
    <rPh sb="12" eb="14">
      <t>ゴウセン</t>
    </rPh>
    <rPh sb="14" eb="16">
      <t>ガイロ</t>
    </rPh>
    <rPh sb="16" eb="18">
      <t>チクゾウ</t>
    </rPh>
    <phoneticPr fontId="2"/>
  </si>
  <si>
    <t>主要地方道15号線用地取得に伴う物件補償費</t>
    <rPh sb="0" eb="2">
      <t>シュヨウ</t>
    </rPh>
    <rPh sb="2" eb="4">
      <t>チホウ</t>
    </rPh>
    <rPh sb="4" eb="5">
      <t>ドウ</t>
    </rPh>
    <rPh sb="7" eb="9">
      <t>ゴウセン</t>
    </rPh>
    <rPh sb="9" eb="11">
      <t>ヨウチ</t>
    </rPh>
    <rPh sb="11" eb="13">
      <t>シュトク</t>
    </rPh>
    <rPh sb="14" eb="15">
      <t>トモナ</t>
    </rPh>
    <rPh sb="16" eb="18">
      <t>ブッケン</t>
    </rPh>
    <rPh sb="18" eb="20">
      <t>ホショウ</t>
    </rPh>
    <rPh sb="20" eb="21">
      <t>ヒ</t>
    </rPh>
    <phoneticPr fontId="2"/>
  </si>
  <si>
    <t>都市計画道路３．４．１２号線用地取得事業</t>
    <rPh sb="0" eb="2">
      <t>トシ</t>
    </rPh>
    <rPh sb="2" eb="4">
      <t>ケイカク</t>
    </rPh>
    <rPh sb="4" eb="6">
      <t>ドウロ</t>
    </rPh>
    <rPh sb="12" eb="14">
      <t>ゴウセン</t>
    </rPh>
    <rPh sb="14" eb="16">
      <t>ヨウチ</t>
    </rPh>
    <rPh sb="16" eb="18">
      <t>シュトク</t>
    </rPh>
    <rPh sb="18" eb="20">
      <t>ジギョウ</t>
    </rPh>
    <phoneticPr fontId="2"/>
  </si>
  <si>
    <t>主要地方道15号線用地取得</t>
    <rPh sb="0" eb="2">
      <t>シュヨウ</t>
    </rPh>
    <rPh sb="2" eb="4">
      <t>チホウ</t>
    </rPh>
    <rPh sb="4" eb="5">
      <t>ドウ</t>
    </rPh>
    <rPh sb="7" eb="9">
      <t>ゴウセン</t>
    </rPh>
    <rPh sb="9" eb="11">
      <t>ヨウチ</t>
    </rPh>
    <rPh sb="11" eb="13">
      <t>シュトク</t>
    </rPh>
    <phoneticPr fontId="2"/>
  </si>
  <si>
    <t>JR中央本線まちづくり側道整備用地取得</t>
    <rPh sb="2" eb="4">
      <t>チュウオウ</t>
    </rPh>
    <rPh sb="4" eb="6">
      <t>ホンセン</t>
    </rPh>
    <rPh sb="11" eb="12">
      <t>ソク</t>
    </rPh>
    <rPh sb="12" eb="13">
      <t>ドウ</t>
    </rPh>
    <rPh sb="13" eb="15">
      <t>セイビ</t>
    </rPh>
    <rPh sb="15" eb="17">
      <t>ヨウチ</t>
    </rPh>
    <rPh sb="17" eb="19">
      <t>シュトク</t>
    </rPh>
    <phoneticPr fontId="2"/>
  </si>
  <si>
    <t>武蔵小金井南口第一地区市街地再開発事業交通広場整備負担金</t>
    <rPh sb="0" eb="5">
      <t>ムサシコガネイ</t>
    </rPh>
    <rPh sb="5" eb="7">
      <t>ミナミグチ</t>
    </rPh>
    <rPh sb="7" eb="9">
      <t>ダイイチ</t>
    </rPh>
    <rPh sb="9" eb="11">
      <t>チク</t>
    </rPh>
    <rPh sb="11" eb="14">
      <t>シガイチ</t>
    </rPh>
    <rPh sb="14" eb="17">
      <t>サイカイハツ</t>
    </rPh>
    <rPh sb="17" eb="19">
      <t>ジギョウ</t>
    </rPh>
    <rPh sb="19" eb="21">
      <t>コウツウ</t>
    </rPh>
    <rPh sb="21" eb="23">
      <t>ヒロバ</t>
    </rPh>
    <rPh sb="23" eb="25">
      <t>セイビ</t>
    </rPh>
    <rPh sb="25" eb="28">
      <t>フタンキン</t>
    </rPh>
    <phoneticPr fontId="2"/>
  </si>
  <si>
    <t>中学校</t>
    <rPh sb="0" eb="3">
      <t>チュウガッコウ</t>
    </rPh>
    <phoneticPr fontId="2"/>
  </si>
  <si>
    <t>東中学校校舎耐震改修</t>
    <rPh sb="0" eb="1">
      <t>ヒガシ</t>
    </rPh>
    <rPh sb="1" eb="4">
      <t>チュウガッコウ</t>
    </rPh>
    <rPh sb="4" eb="6">
      <t>コウシャ</t>
    </rPh>
    <rPh sb="6" eb="8">
      <t>タイシン</t>
    </rPh>
    <rPh sb="8" eb="10">
      <t>カイシュウ</t>
    </rPh>
    <phoneticPr fontId="2"/>
  </si>
  <si>
    <t>第一中学校校舎耐震改修</t>
    <rPh sb="0" eb="2">
      <t>ダイイチ</t>
    </rPh>
    <rPh sb="2" eb="5">
      <t>チュウガッコウ</t>
    </rPh>
    <rPh sb="5" eb="7">
      <t>コウシャ</t>
    </rPh>
    <rPh sb="7" eb="9">
      <t>タイシン</t>
    </rPh>
    <rPh sb="9" eb="11">
      <t>カイシュウ</t>
    </rPh>
    <phoneticPr fontId="2"/>
  </si>
  <si>
    <t>南小学校校舎耐震改修</t>
    <rPh sb="0" eb="1">
      <t>ミナミ</t>
    </rPh>
    <rPh sb="1" eb="4">
      <t>ショウガッコウ</t>
    </rPh>
    <rPh sb="4" eb="6">
      <t>コウシャ</t>
    </rPh>
    <rPh sb="6" eb="8">
      <t>タイシン</t>
    </rPh>
    <rPh sb="8" eb="10">
      <t>カイシュウ</t>
    </rPh>
    <phoneticPr fontId="2"/>
  </si>
  <si>
    <t>東小学校校舎耐震改修</t>
    <rPh sb="0" eb="1">
      <t>ヒガシ</t>
    </rPh>
    <rPh sb="1" eb="4">
      <t>ショウガッコウ</t>
    </rPh>
    <rPh sb="4" eb="6">
      <t>コウシャ</t>
    </rPh>
    <rPh sb="6" eb="8">
      <t>タイシン</t>
    </rPh>
    <rPh sb="8" eb="10">
      <t>カイシュウ</t>
    </rPh>
    <phoneticPr fontId="2"/>
  </si>
  <si>
    <t>武蔵小金井南口第一地区市街地再開発事業補助金</t>
    <rPh sb="0" eb="5">
      <t>ムサシコガネイ</t>
    </rPh>
    <rPh sb="5" eb="7">
      <t>ミナミグチ</t>
    </rPh>
    <rPh sb="7" eb="9">
      <t>ダイイチ</t>
    </rPh>
    <rPh sb="9" eb="11">
      <t>チク</t>
    </rPh>
    <rPh sb="11" eb="14">
      <t>シガイチ</t>
    </rPh>
    <rPh sb="14" eb="17">
      <t>サイカイハツ</t>
    </rPh>
    <rPh sb="17" eb="19">
      <t>ジギョウ</t>
    </rPh>
    <rPh sb="19" eb="22">
      <t>ホジョキン</t>
    </rPh>
    <phoneticPr fontId="2"/>
  </si>
  <si>
    <t>中間処理場事務所棟等新築</t>
    <rPh sb="0" eb="2">
      <t>チュウカン</t>
    </rPh>
    <rPh sb="2" eb="4">
      <t>ショリ</t>
    </rPh>
    <rPh sb="4" eb="5">
      <t>ジョウ</t>
    </rPh>
    <rPh sb="5" eb="7">
      <t>ジム</t>
    </rPh>
    <rPh sb="7" eb="8">
      <t>ショ</t>
    </rPh>
    <rPh sb="8" eb="10">
      <t>ムネトウ</t>
    </rPh>
    <rPh sb="10" eb="12">
      <t>シンチク</t>
    </rPh>
    <phoneticPr fontId="2"/>
  </si>
  <si>
    <t>東小金井北口土地区画整理用地取得</t>
    <rPh sb="0" eb="4">
      <t>ヒガシコガネイ</t>
    </rPh>
    <rPh sb="4" eb="6">
      <t>キタグチ</t>
    </rPh>
    <rPh sb="6" eb="8">
      <t>トチ</t>
    </rPh>
    <rPh sb="8" eb="10">
      <t>クカク</t>
    </rPh>
    <rPh sb="10" eb="12">
      <t>セイリ</t>
    </rPh>
    <rPh sb="12" eb="14">
      <t>ヨウチ</t>
    </rPh>
    <rPh sb="14" eb="16">
      <t>シュトク</t>
    </rPh>
    <phoneticPr fontId="2"/>
  </si>
  <si>
    <t>南中学校校舎耐震改修</t>
    <rPh sb="0" eb="1">
      <t>ミナミ</t>
    </rPh>
    <rPh sb="1" eb="4">
      <t>チュウガッコウ</t>
    </rPh>
    <rPh sb="4" eb="6">
      <t>コウシャ</t>
    </rPh>
    <rPh sb="6" eb="8">
      <t>タイシン</t>
    </rPh>
    <rPh sb="8" eb="10">
      <t>カイシュウ</t>
    </rPh>
    <phoneticPr fontId="2"/>
  </si>
  <si>
    <t>第一中学校校舎改修</t>
    <rPh sb="0" eb="2">
      <t>ダイイチ</t>
    </rPh>
    <rPh sb="2" eb="5">
      <t>チュウガッコウ</t>
    </rPh>
    <rPh sb="5" eb="7">
      <t>コウシャ</t>
    </rPh>
    <rPh sb="7" eb="9">
      <t>カイシュウ</t>
    </rPh>
    <phoneticPr fontId="2"/>
  </si>
  <si>
    <t>第三小学校校舎耐震補強</t>
    <rPh sb="0" eb="1">
      <t>ダイ</t>
    </rPh>
    <rPh sb="1" eb="2">
      <t>サン</t>
    </rPh>
    <rPh sb="2" eb="3">
      <t>ショウ</t>
    </rPh>
    <rPh sb="3" eb="5">
      <t>ガッコウ</t>
    </rPh>
    <rPh sb="5" eb="7">
      <t>コウシャ</t>
    </rPh>
    <rPh sb="7" eb="9">
      <t>タイシン</t>
    </rPh>
    <rPh sb="9" eb="11">
      <t>ホキョウ</t>
    </rPh>
    <phoneticPr fontId="2"/>
  </si>
  <si>
    <t>武蔵小金井南口第一地区市街地再開発事業負担金</t>
    <rPh sb="0" eb="5">
      <t>ムサシコガネイ</t>
    </rPh>
    <rPh sb="5" eb="7">
      <t>ミナミグチ</t>
    </rPh>
    <rPh sb="7" eb="9">
      <t>ダイイチ</t>
    </rPh>
    <rPh sb="9" eb="11">
      <t>チク</t>
    </rPh>
    <rPh sb="11" eb="14">
      <t>シガイチ</t>
    </rPh>
    <rPh sb="14" eb="17">
      <t>サイカイハツ</t>
    </rPh>
    <rPh sb="17" eb="19">
      <t>ジギョウ</t>
    </rPh>
    <rPh sb="19" eb="22">
      <t>フタンキン</t>
    </rPh>
    <phoneticPr fontId="2"/>
  </si>
  <si>
    <t>公民館</t>
    <rPh sb="0" eb="3">
      <t>コウミンカン</t>
    </rPh>
    <phoneticPr fontId="2"/>
  </si>
  <si>
    <t>貫井北町地域ｾﾝﾀｰ用地</t>
    <rPh sb="0" eb="4">
      <t>ヌクイキタマチ</t>
    </rPh>
    <rPh sb="4" eb="6">
      <t>チイキ</t>
    </rPh>
    <rPh sb="10" eb="12">
      <t>ヨウチ</t>
    </rPh>
    <phoneticPr fontId="2"/>
  </si>
  <si>
    <t>都道134号線用地取得</t>
    <rPh sb="0" eb="2">
      <t>トドウ</t>
    </rPh>
    <rPh sb="5" eb="7">
      <t>ゴウセン</t>
    </rPh>
    <rPh sb="7" eb="9">
      <t>ヨウチ</t>
    </rPh>
    <rPh sb="9" eb="11">
      <t>シュトク</t>
    </rPh>
    <phoneticPr fontId="2"/>
  </si>
  <si>
    <t>第四小学校校舎耐震補強</t>
    <rPh sb="0" eb="1">
      <t>ダイ</t>
    </rPh>
    <rPh sb="1" eb="2">
      <t>ヨン</t>
    </rPh>
    <rPh sb="2" eb="5">
      <t>ショウガッコウ</t>
    </rPh>
    <rPh sb="5" eb="7">
      <t>コウシャ</t>
    </rPh>
    <rPh sb="7" eb="9">
      <t>タイシン</t>
    </rPh>
    <rPh sb="9" eb="11">
      <t>ホキョウ</t>
    </rPh>
    <phoneticPr fontId="2"/>
  </si>
  <si>
    <t>第二小学校校舎耐震補強</t>
    <rPh sb="0" eb="2">
      <t>ダイニ</t>
    </rPh>
    <rPh sb="2" eb="5">
      <t>ショウガッコウ</t>
    </rPh>
    <rPh sb="5" eb="7">
      <t>コウシャ</t>
    </rPh>
    <rPh sb="7" eb="9">
      <t>タイシン</t>
    </rPh>
    <rPh sb="9" eb="11">
      <t>ホキョウ</t>
    </rPh>
    <phoneticPr fontId="2"/>
  </si>
  <si>
    <t>中間処理場改修工事</t>
    <rPh sb="0" eb="2">
      <t>チュウカン</t>
    </rPh>
    <rPh sb="2" eb="4">
      <t>ショリ</t>
    </rPh>
    <rPh sb="4" eb="5">
      <t>ジョウ</t>
    </rPh>
    <rPh sb="5" eb="7">
      <t>カイシュウ</t>
    </rPh>
    <rPh sb="7" eb="9">
      <t>コウジ</t>
    </rPh>
    <phoneticPr fontId="2"/>
  </si>
  <si>
    <t>貫井北地域ｾﾝﾀｰ用地取得</t>
    <rPh sb="0" eb="2">
      <t>ヌクイ</t>
    </rPh>
    <rPh sb="2" eb="3">
      <t>キタ</t>
    </rPh>
    <rPh sb="3" eb="5">
      <t>チイキ</t>
    </rPh>
    <rPh sb="9" eb="11">
      <t>ヨウチ</t>
    </rPh>
    <rPh sb="11" eb="13">
      <t>シュトク</t>
    </rPh>
    <phoneticPr fontId="2"/>
  </si>
  <si>
    <t>梶野公園用地取得費</t>
    <rPh sb="0" eb="2">
      <t>カジノ</t>
    </rPh>
    <rPh sb="2" eb="4">
      <t>コウエン</t>
    </rPh>
    <rPh sb="4" eb="6">
      <t>ヨウチ</t>
    </rPh>
    <rPh sb="6" eb="8">
      <t>シュトク</t>
    </rPh>
    <rPh sb="8" eb="9">
      <t>ヒ</t>
    </rPh>
    <phoneticPr fontId="2"/>
  </si>
  <si>
    <t>緑小学校耐震補強</t>
    <rPh sb="0" eb="1">
      <t>ミドリ</t>
    </rPh>
    <rPh sb="1" eb="4">
      <t>ショウガッコウ</t>
    </rPh>
    <rPh sb="4" eb="6">
      <t>タイシン</t>
    </rPh>
    <rPh sb="6" eb="8">
      <t>ホキョウ</t>
    </rPh>
    <phoneticPr fontId="2"/>
  </si>
  <si>
    <t>第一小学校耐震補強</t>
    <rPh sb="0" eb="2">
      <t>ダイイチ</t>
    </rPh>
    <rPh sb="2" eb="5">
      <t>ショウガッコウ</t>
    </rPh>
    <rPh sb="5" eb="7">
      <t>タイシン</t>
    </rPh>
    <rPh sb="7" eb="9">
      <t>ホキョウ</t>
    </rPh>
    <phoneticPr fontId="2"/>
  </si>
  <si>
    <t>市道396号線用地取得</t>
    <rPh sb="0" eb="2">
      <t>シドウ</t>
    </rPh>
    <rPh sb="5" eb="7">
      <t>ゴウセン</t>
    </rPh>
    <rPh sb="7" eb="9">
      <t>ヨウチ</t>
    </rPh>
    <rPh sb="9" eb="11">
      <t>シュトク</t>
    </rPh>
    <phoneticPr fontId="2"/>
  </si>
  <si>
    <t>都立武蔵野公園事業用地代替取得</t>
    <rPh sb="0" eb="2">
      <t>トリツ</t>
    </rPh>
    <rPh sb="2" eb="5">
      <t>ムサシノ</t>
    </rPh>
    <rPh sb="5" eb="7">
      <t>コウエン</t>
    </rPh>
    <rPh sb="7" eb="9">
      <t>ジギョウ</t>
    </rPh>
    <rPh sb="9" eb="11">
      <t>ヨウチ</t>
    </rPh>
    <rPh sb="11" eb="13">
      <t>ダイタイ</t>
    </rPh>
    <rPh sb="13" eb="15">
      <t>シュトク</t>
    </rPh>
    <phoneticPr fontId="2"/>
  </si>
  <si>
    <t>小長久保公園用地</t>
    <rPh sb="0" eb="1">
      <t>コ</t>
    </rPh>
    <rPh sb="1" eb="4">
      <t>ナガクボ</t>
    </rPh>
    <rPh sb="4" eb="6">
      <t>コウエン</t>
    </rPh>
    <rPh sb="6" eb="8">
      <t>ヨウチ</t>
    </rPh>
    <phoneticPr fontId="2"/>
  </si>
  <si>
    <t>前原小学校校舎増改築工事</t>
    <rPh sb="0" eb="2">
      <t>マエハラ</t>
    </rPh>
    <rPh sb="2" eb="5">
      <t>ショウガッコウ</t>
    </rPh>
    <rPh sb="5" eb="7">
      <t>コウシャ</t>
    </rPh>
    <rPh sb="7" eb="10">
      <t>ゾウカイチク</t>
    </rPh>
    <rPh sb="10" eb="12">
      <t>コウジ</t>
    </rPh>
    <phoneticPr fontId="2"/>
  </si>
  <si>
    <t>緑中学校校舎改修</t>
    <rPh sb="0" eb="1">
      <t>ミドリ</t>
    </rPh>
    <rPh sb="1" eb="4">
      <t>チュウガッコウ</t>
    </rPh>
    <rPh sb="4" eb="6">
      <t>コウシャ</t>
    </rPh>
    <rPh sb="6" eb="8">
      <t>カイシュウ</t>
    </rPh>
    <phoneticPr fontId="2"/>
  </si>
  <si>
    <t>再開発用地取得費</t>
    <rPh sb="0" eb="3">
      <t>サイカイハツ</t>
    </rPh>
    <rPh sb="3" eb="5">
      <t>ヨウチ</t>
    </rPh>
    <rPh sb="5" eb="7">
      <t>シュトク</t>
    </rPh>
    <rPh sb="7" eb="8">
      <t>ヒ</t>
    </rPh>
    <phoneticPr fontId="2"/>
  </si>
  <si>
    <t>少子化対策公立保育園改修工事</t>
    <rPh sb="0" eb="3">
      <t>ショウシカ</t>
    </rPh>
    <rPh sb="3" eb="5">
      <t>タイサク</t>
    </rPh>
    <rPh sb="5" eb="7">
      <t>コウリツ</t>
    </rPh>
    <rPh sb="7" eb="10">
      <t>ホイクエン</t>
    </rPh>
    <rPh sb="10" eb="12">
      <t>カイシュウ</t>
    </rPh>
    <rPh sb="12" eb="14">
      <t>コウジ</t>
    </rPh>
    <phoneticPr fontId="2"/>
  </si>
  <si>
    <t>新小金井駅前広場用地取得</t>
    <rPh sb="0" eb="4">
      <t>シンコガネイ</t>
    </rPh>
    <rPh sb="4" eb="6">
      <t>エキマエ</t>
    </rPh>
    <rPh sb="6" eb="8">
      <t>ヒロバ</t>
    </rPh>
    <rPh sb="8" eb="10">
      <t>ヨウチ</t>
    </rPh>
    <rPh sb="10" eb="12">
      <t>シュトク</t>
    </rPh>
    <phoneticPr fontId="2"/>
  </si>
  <si>
    <t>第二中学校校舎改修工事</t>
    <rPh sb="0" eb="2">
      <t>ダイニ</t>
    </rPh>
    <rPh sb="2" eb="5">
      <t>チュウガッコウ</t>
    </rPh>
    <rPh sb="5" eb="7">
      <t>コウシャ</t>
    </rPh>
    <rPh sb="7" eb="9">
      <t>カイシュウ</t>
    </rPh>
    <rPh sb="9" eb="11">
      <t>コウジ</t>
    </rPh>
    <phoneticPr fontId="2"/>
  </si>
  <si>
    <t>前原三丁目公園用地取得</t>
    <rPh sb="0" eb="2">
      <t>マエハラ</t>
    </rPh>
    <rPh sb="2" eb="5">
      <t>サンチョウメ</t>
    </rPh>
    <rPh sb="5" eb="7">
      <t>コウエン</t>
    </rPh>
    <rPh sb="7" eb="9">
      <t>ヨウチ</t>
    </rPh>
    <rPh sb="9" eb="11">
      <t>シュトク</t>
    </rPh>
    <phoneticPr fontId="2"/>
  </si>
  <si>
    <t>本町二丁目高齢者在宅サービスセンター建設事業</t>
    <rPh sb="0" eb="2">
      <t>ホンチョウ</t>
    </rPh>
    <rPh sb="2" eb="5">
      <t>ニチョウメ</t>
    </rPh>
    <rPh sb="5" eb="8">
      <t>コウレイシャ</t>
    </rPh>
    <rPh sb="8" eb="10">
      <t>ザイタク</t>
    </rPh>
    <rPh sb="18" eb="20">
      <t>ケンセツ</t>
    </rPh>
    <rPh sb="20" eb="22">
      <t>ジギョウ</t>
    </rPh>
    <phoneticPr fontId="2"/>
  </si>
  <si>
    <t>保健衛生</t>
    <rPh sb="0" eb="2">
      <t>ホケン</t>
    </rPh>
    <rPh sb="2" eb="4">
      <t>エイセイ</t>
    </rPh>
    <phoneticPr fontId="2"/>
  </si>
  <si>
    <t>小金井市保健センター建物取得</t>
    <rPh sb="0" eb="4">
      <t>コガネイシ</t>
    </rPh>
    <rPh sb="4" eb="6">
      <t>ホケン</t>
    </rPh>
    <rPh sb="10" eb="12">
      <t>タテモノ</t>
    </rPh>
    <rPh sb="12" eb="14">
      <t>シュトク</t>
    </rPh>
    <phoneticPr fontId="2"/>
  </si>
  <si>
    <t>小金井市保健センター用地取得</t>
    <rPh sb="0" eb="4">
      <t>コガネイシ</t>
    </rPh>
    <rPh sb="4" eb="6">
      <t>ホケン</t>
    </rPh>
    <rPh sb="10" eb="12">
      <t>ヨウチ</t>
    </rPh>
    <rPh sb="12" eb="14">
      <t>シュトク</t>
    </rPh>
    <phoneticPr fontId="2"/>
  </si>
  <si>
    <t>集会施設</t>
    <rPh sb="0" eb="2">
      <t>シュウカイ</t>
    </rPh>
    <rPh sb="2" eb="4">
      <t>シセツ</t>
    </rPh>
    <phoneticPr fontId="2"/>
  </si>
  <si>
    <t>丸山台集会所用地取得事業</t>
    <rPh sb="0" eb="3">
      <t>マルヤマダイ</t>
    </rPh>
    <rPh sb="3" eb="5">
      <t>シュウカイ</t>
    </rPh>
    <rPh sb="5" eb="6">
      <t>ジョ</t>
    </rPh>
    <rPh sb="6" eb="8">
      <t>ヨウチ</t>
    </rPh>
    <rPh sb="8" eb="10">
      <t>シュトク</t>
    </rPh>
    <rPh sb="10" eb="12">
      <t>ジギョウ</t>
    </rPh>
    <phoneticPr fontId="2"/>
  </si>
  <si>
    <t>武蔵小金井北第3自転車駐車場設置工事</t>
    <rPh sb="0" eb="5">
      <t>ムサシコガネイ</t>
    </rPh>
    <rPh sb="5" eb="6">
      <t>キタ</t>
    </rPh>
    <rPh sb="6" eb="7">
      <t>ダイ</t>
    </rPh>
    <rPh sb="8" eb="11">
      <t>ジテンシャ</t>
    </rPh>
    <rPh sb="11" eb="14">
      <t>チュウシャジョウ</t>
    </rPh>
    <rPh sb="14" eb="16">
      <t>セッチ</t>
    </rPh>
    <rPh sb="16" eb="18">
      <t>コウジ</t>
    </rPh>
    <phoneticPr fontId="2"/>
  </si>
  <si>
    <t>貫井北町五丁目地区集会所建設事業</t>
    <rPh sb="0" eb="4">
      <t>ヌクイキタマチ</t>
    </rPh>
    <rPh sb="4" eb="7">
      <t>ゴチョウメ</t>
    </rPh>
    <rPh sb="7" eb="9">
      <t>チク</t>
    </rPh>
    <rPh sb="9" eb="11">
      <t>シュウカイ</t>
    </rPh>
    <rPh sb="11" eb="12">
      <t>ジョ</t>
    </rPh>
    <rPh sb="12" eb="14">
      <t>ケンセツ</t>
    </rPh>
    <rPh sb="14" eb="16">
      <t>ジギョウ</t>
    </rPh>
    <phoneticPr fontId="2"/>
  </si>
  <si>
    <t>都道247号線道路用地取得事業</t>
    <rPh sb="0" eb="2">
      <t>トドウ</t>
    </rPh>
    <rPh sb="5" eb="7">
      <t>ゴウセン</t>
    </rPh>
    <rPh sb="7" eb="9">
      <t>ドウロ</t>
    </rPh>
    <rPh sb="9" eb="11">
      <t>ヨウチ</t>
    </rPh>
    <rPh sb="11" eb="13">
      <t>シュトク</t>
    </rPh>
    <rPh sb="13" eb="15">
      <t>ジギョウ</t>
    </rPh>
    <phoneticPr fontId="2"/>
  </si>
  <si>
    <t>第一小学校屋内運動場等改修工事</t>
    <rPh sb="0" eb="2">
      <t>ダイイチ</t>
    </rPh>
    <rPh sb="2" eb="5">
      <t>ショウガッコウ</t>
    </rPh>
    <rPh sb="5" eb="7">
      <t>オクナイ</t>
    </rPh>
    <rPh sb="7" eb="11">
      <t>ウンドウジョウトウ</t>
    </rPh>
    <rPh sb="11" eb="13">
      <t>カイシュウ</t>
    </rPh>
    <rPh sb="13" eb="15">
      <t>コウジ</t>
    </rPh>
    <phoneticPr fontId="2"/>
  </si>
  <si>
    <t>本庁舎改修工事</t>
    <rPh sb="0" eb="1">
      <t>ホン</t>
    </rPh>
    <rPh sb="1" eb="3">
      <t>チョウシャ</t>
    </rPh>
    <rPh sb="3" eb="5">
      <t>カイシュウ</t>
    </rPh>
    <rPh sb="5" eb="7">
      <t>コウジ</t>
    </rPh>
    <phoneticPr fontId="2"/>
  </si>
  <si>
    <t>体育施設</t>
    <rPh sb="0" eb="2">
      <t>タイイク</t>
    </rPh>
    <rPh sb="2" eb="4">
      <t>シセツ</t>
    </rPh>
    <phoneticPr fontId="2"/>
  </si>
  <si>
    <t>栗山公園整備健康運動ｾﾝﾀｰ建設事業</t>
    <rPh sb="0" eb="2">
      <t>クリヤマ</t>
    </rPh>
    <rPh sb="2" eb="4">
      <t>コウエン</t>
    </rPh>
    <rPh sb="4" eb="6">
      <t>セイビ</t>
    </rPh>
    <rPh sb="6" eb="8">
      <t>ケンコウ</t>
    </rPh>
    <rPh sb="8" eb="10">
      <t>ウンドウ</t>
    </rPh>
    <rPh sb="14" eb="16">
      <t>ケンセツ</t>
    </rPh>
    <rPh sb="16" eb="18">
      <t>ジギョウ</t>
    </rPh>
    <phoneticPr fontId="2"/>
  </si>
  <si>
    <t>中間処理場復旧改修工事</t>
    <rPh sb="0" eb="2">
      <t>チュウカン</t>
    </rPh>
    <rPh sb="2" eb="4">
      <t>ショリ</t>
    </rPh>
    <rPh sb="4" eb="5">
      <t>ジョウ</t>
    </rPh>
    <rPh sb="5" eb="7">
      <t>フッキュウ</t>
    </rPh>
    <rPh sb="7" eb="9">
      <t>カイシュウ</t>
    </rPh>
    <rPh sb="9" eb="11">
      <t>コウジ</t>
    </rPh>
    <phoneticPr fontId="2"/>
  </si>
  <si>
    <t>栗山公園整備造園工事</t>
    <rPh sb="0" eb="2">
      <t>クリヤマ</t>
    </rPh>
    <rPh sb="2" eb="4">
      <t>コウエン</t>
    </rPh>
    <rPh sb="4" eb="6">
      <t>セイビ</t>
    </rPh>
    <rPh sb="6" eb="8">
      <t>ゾウエン</t>
    </rPh>
    <rPh sb="8" eb="10">
      <t>コウジ</t>
    </rPh>
    <phoneticPr fontId="2"/>
  </si>
  <si>
    <t>第二庁舎内装等工事</t>
    <rPh sb="0" eb="2">
      <t>ダイニ</t>
    </rPh>
    <rPh sb="2" eb="4">
      <t>チョウシャ</t>
    </rPh>
    <rPh sb="4" eb="7">
      <t>ナイソウトウ</t>
    </rPh>
    <rPh sb="7" eb="9">
      <t>コウジ</t>
    </rPh>
    <phoneticPr fontId="2"/>
  </si>
  <si>
    <t>南中学校校舎改修工事</t>
    <rPh sb="0" eb="1">
      <t>ミナミ</t>
    </rPh>
    <rPh sb="1" eb="4">
      <t>チュウガッコウ</t>
    </rPh>
    <rPh sb="4" eb="6">
      <t>コウシャ</t>
    </rPh>
    <rPh sb="6" eb="8">
      <t>カイシュウ</t>
    </rPh>
    <rPh sb="8" eb="10">
      <t>コウジ</t>
    </rPh>
    <phoneticPr fontId="2"/>
  </si>
  <si>
    <t>障害者福祉</t>
    <rPh sb="0" eb="3">
      <t>ショウガイシャ</t>
    </rPh>
    <rPh sb="3" eb="5">
      <t>フクシ</t>
    </rPh>
    <phoneticPr fontId="2"/>
  </si>
  <si>
    <t>障害者福祉ｾﾝﾀｰ建設工事</t>
    <rPh sb="0" eb="3">
      <t>ショウガイシャ</t>
    </rPh>
    <rPh sb="3" eb="5">
      <t>フクシ</t>
    </rPh>
    <rPh sb="9" eb="11">
      <t>ケンセツ</t>
    </rPh>
    <rPh sb="11" eb="13">
      <t>コウジ</t>
    </rPh>
    <phoneticPr fontId="2"/>
  </si>
  <si>
    <t>文化施設</t>
    <rPh sb="0" eb="2">
      <t>ブンカ</t>
    </rPh>
    <rPh sb="2" eb="4">
      <t>シセツ</t>
    </rPh>
    <phoneticPr fontId="2"/>
  </si>
  <si>
    <t>第2美術の森用地取得</t>
    <rPh sb="0" eb="1">
      <t>ダイ</t>
    </rPh>
    <rPh sb="2" eb="4">
      <t>ビジュツ</t>
    </rPh>
    <rPh sb="5" eb="6">
      <t>モリ</t>
    </rPh>
    <rPh sb="6" eb="8">
      <t>ヨウチ</t>
    </rPh>
    <rPh sb="8" eb="10">
      <t>シュトク</t>
    </rPh>
    <phoneticPr fontId="2"/>
  </si>
  <si>
    <t>その他</t>
    <rPh sb="2" eb="3">
      <t>タ</t>
    </rPh>
    <phoneticPr fontId="2"/>
  </si>
  <si>
    <t>都道247号線道路用地取得</t>
    <rPh sb="0" eb="2">
      <t>トドウ</t>
    </rPh>
    <rPh sb="5" eb="7">
      <t>ゴウセン</t>
    </rPh>
    <rPh sb="7" eb="9">
      <t>ドウロ</t>
    </rPh>
    <rPh sb="9" eb="11">
      <t>ヨウチ</t>
    </rPh>
    <rPh sb="11" eb="13">
      <t>シュトク</t>
    </rPh>
    <phoneticPr fontId="2"/>
  </si>
  <si>
    <t>公共公益施設建設用地取得</t>
    <rPh sb="0" eb="2">
      <t>コウキョウ</t>
    </rPh>
    <rPh sb="2" eb="4">
      <t>コウエキ</t>
    </rPh>
    <rPh sb="4" eb="6">
      <t>シセツ</t>
    </rPh>
    <rPh sb="6" eb="8">
      <t>ケンセツ</t>
    </rPh>
    <rPh sb="8" eb="10">
      <t>ヨウチ</t>
    </rPh>
    <rPh sb="10" eb="12">
      <t>シュトク</t>
    </rPh>
    <phoneticPr fontId="2"/>
  </si>
  <si>
    <t>障害者福祉ｾﾝﾀｰ用地取得及び建設工事</t>
    <rPh sb="0" eb="3">
      <t>ショウガイシャ</t>
    </rPh>
    <rPh sb="3" eb="5">
      <t>フクシ</t>
    </rPh>
    <rPh sb="9" eb="11">
      <t>ヨウチ</t>
    </rPh>
    <rPh sb="11" eb="13">
      <t>シュトク</t>
    </rPh>
    <rPh sb="13" eb="14">
      <t>オヨ</t>
    </rPh>
    <rPh sb="15" eb="17">
      <t>ケンセツ</t>
    </rPh>
    <rPh sb="17" eb="19">
      <t>コウジ</t>
    </rPh>
    <phoneticPr fontId="2"/>
  </si>
  <si>
    <t>土地区画整理</t>
    <rPh sb="0" eb="2">
      <t>トチ</t>
    </rPh>
    <rPh sb="2" eb="4">
      <t>クカク</t>
    </rPh>
    <rPh sb="4" eb="6">
      <t>セイリ</t>
    </rPh>
    <phoneticPr fontId="2"/>
  </si>
  <si>
    <t>保存樹林地（国鉄清算事業団）用地取得</t>
    <rPh sb="0" eb="2">
      <t>ホゾン</t>
    </rPh>
    <rPh sb="2" eb="4">
      <t>ジュリン</t>
    </rPh>
    <rPh sb="4" eb="5">
      <t>チ</t>
    </rPh>
    <rPh sb="6" eb="8">
      <t>コクテツ</t>
    </rPh>
    <rPh sb="8" eb="10">
      <t>セイサン</t>
    </rPh>
    <rPh sb="10" eb="13">
      <t>ジギョウダン</t>
    </rPh>
    <rPh sb="14" eb="16">
      <t>ヨウチ</t>
    </rPh>
    <rPh sb="16" eb="18">
      <t>シュトク</t>
    </rPh>
    <phoneticPr fontId="2"/>
  </si>
  <si>
    <t>東中学校屋内運動場増改築</t>
    <rPh sb="0" eb="1">
      <t>ヒガシ</t>
    </rPh>
    <rPh sb="1" eb="4">
      <t>チュウガッコウ</t>
    </rPh>
    <rPh sb="4" eb="6">
      <t>オクナイ</t>
    </rPh>
    <rPh sb="6" eb="9">
      <t>ウンドウジョウ</t>
    </rPh>
    <rPh sb="9" eb="12">
      <t>ゾウカイチク</t>
    </rPh>
    <phoneticPr fontId="2"/>
  </si>
  <si>
    <t>国鉄清算事業団用地取得</t>
    <rPh sb="0" eb="2">
      <t>コクテツ</t>
    </rPh>
    <rPh sb="2" eb="4">
      <t>セイサン</t>
    </rPh>
    <rPh sb="4" eb="7">
      <t>ジギョウダン</t>
    </rPh>
    <rPh sb="7" eb="9">
      <t>ヨウチ</t>
    </rPh>
    <rPh sb="9" eb="11">
      <t>シュトク</t>
    </rPh>
    <phoneticPr fontId="2"/>
  </si>
  <si>
    <t>第一小学校校舎改修</t>
    <rPh sb="0" eb="2">
      <t>ダイイチ</t>
    </rPh>
    <rPh sb="2" eb="5">
      <t>ショウガッコウ</t>
    </rPh>
    <rPh sb="5" eb="7">
      <t>コウシャ</t>
    </rPh>
    <rPh sb="7" eb="9">
      <t>カイシュウ</t>
    </rPh>
    <phoneticPr fontId="2"/>
  </si>
  <si>
    <t>緑ｾﾝﾀｰ建設</t>
    <rPh sb="0" eb="1">
      <t>ミドリ</t>
    </rPh>
    <rPh sb="5" eb="7">
      <t>ケンセツ</t>
    </rPh>
    <phoneticPr fontId="2"/>
  </si>
  <si>
    <t>美術の森用地取得</t>
    <rPh sb="0" eb="2">
      <t>ビジュツ</t>
    </rPh>
    <rPh sb="3" eb="4">
      <t>モリ</t>
    </rPh>
    <rPh sb="4" eb="6">
      <t>ヨウチ</t>
    </rPh>
    <rPh sb="6" eb="8">
      <t>シュトク</t>
    </rPh>
    <phoneticPr fontId="2"/>
  </si>
  <si>
    <t>その他教育</t>
    <rPh sb="2" eb="3">
      <t>タ</t>
    </rPh>
    <rPh sb="3" eb="5">
      <t>キョウイク</t>
    </rPh>
    <phoneticPr fontId="2"/>
  </si>
  <si>
    <t>清里少年自然の家建設</t>
    <rPh sb="0" eb="2">
      <t>キヨサト</t>
    </rPh>
    <rPh sb="2" eb="4">
      <t>ショウネン</t>
    </rPh>
    <rPh sb="4" eb="6">
      <t>シゼン</t>
    </rPh>
    <rPh sb="7" eb="8">
      <t>イエ</t>
    </rPh>
    <rPh sb="8" eb="10">
      <t>ケンセツ</t>
    </rPh>
    <phoneticPr fontId="2"/>
  </si>
  <si>
    <t>東小学校屋内運動場増改築等</t>
    <rPh sb="0" eb="1">
      <t>ヒガシ</t>
    </rPh>
    <rPh sb="1" eb="4">
      <t>ショウガッコウ</t>
    </rPh>
    <rPh sb="4" eb="6">
      <t>オクナイ</t>
    </rPh>
    <rPh sb="6" eb="9">
      <t>ウンドウジョウ</t>
    </rPh>
    <rPh sb="9" eb="13">
      <t>ゾウカイチクトウ</t>
    </rPh>
    <phoneticPr fontId="2"/>
  </si>
  <si>
    <t>第二小学校校舎改修等</t>
    <rPh sb="0" eb="2">
      <t>ダイニ</t>
    </rPh>
    <rPh sb="2" eb="5">
      <t>ショウガッコウ</t>
    </rPh>
    <rPh sb="5" eb="7">
      <t>コウシャ</t>
    </rPh>
    <rPh sb="7" eb="10">
      <t>カイシュウトウ</t>
    </rPh>
    <phoneticPr fontId="2"/>
  </si>
  <si>
    <t>住宅</t>
    <rPh sb="0" eb="2">
      <t>ジュウタク</t>
    </rPh>
    <phoneticPr fontId="2"/>
  </si>
  <si>
    <t>栗山・小長久保公園用地取得</t>
    <rPh sb="0" eb="2">
      <t>クリヤマ</t>
    </rPh>
    <rPh sb="3" eb="4">
      <t>ショウ</t>
    </rPh>
    <rPh sb="4" eb="7">
      <t>ナガクボ</t>
    </rPh>
    <rPh sb="7" eb="9">
      <t>コウエン</t>
    </rPh>
    <rPh sb="9" eb="11">
      <t>ヨウチ</t>
    </rPh>
    <rPh sb="11" eb="13">
      <t>シュトク</t>
    </rPh>
    <phoneticPr fontId="2"/>
  </si>
  <si>
    <t>児童福祉</t>
    <rPh sb="0" eb="2">
      <t>ジドウ</t>
    </rPh>
    <rPh sb="2" eb="4">
      <t>フクシ</t>
    </rPh>
    <phoneticPr fontId="2"/>
  </si>
  <si>
    <t>保育園改修</t>
    <rPh sb="0" eb="3">
      <t>ホイクエン</t>
    </rPh>
    <rPh sb="3" eb="5">
      <t>カイシュウ</t>
    </rPh>
    <phoneticPr fontId="2"/>
  </si>
  <si>
    <t>貫井南町三楽集会所用地取得及び建設</t>
    <rPh sb="0" eb="4">
      <t>ヌクイミナミチョウ</t>
    </rPh>
    <rPh sb="4" eb="5">
      <t>サン</t>
    </rPh>
    <rPh sb="5" eb="6">
      <t>ラク</t>
    </rPh>
    <rPh sb="6" eb="8">
      <t>シュウカイ</t>
    </rPh>
    <rPh sb="8" eb="9">
      <t>ジョ</t>
    </rPh>
    <rPh sb="9" eb="11">
      <t>ヨウチ</t>
    </rPh>
    <rPh sb="11" eb="13">
      <t>シュトク</t>
    </rPh>
    <rPh sb="13" eb="14">
      <t>オヨ</t>
    </rPh>
    <rPh sb="15" eb="17">
      <t>ケンセツ</t>
    </rPh>
    <phoneticPr fontId="2"/>
  </si>
  <si>
    <t>高齢者福祉</t>
    <rPh sb="0" eb="3">
      <t>コウレイシャ</t>
    </rPh>
    <rPh sb="3" eb="5">
      <t>フクシ</t>
    </rPh>
    <phoneticPr fontId="2"/>
  </si>
  <si>
    <t>プラスチック系廃棄物固化設備増設</t>
    <rPh sb="6" eb="7">
      <t>ケイ</t>
    </rPh>
    <rPh sb="7" eb="10">
      <t>ハイキブツ</t>
    </rPh>
    <rPh sb="10" eb="12">
      <t>コカ</t>
    </rPh>
    <rPh sb="12" eb="14">
      <t>セツビ</t>
    </rPh>
    <rPh sb="14" eb="16">
      <t>ゾウセツ</t>
    </rPh>
    <phoneticPr fontId="2"/>
  </si>
  <si>
    <t>市立総合体育館建設</t>
    <rPh sb="0" eb="2">
      <t>シリツ</t>
    </rPh>
    <rPh sb="2" eb="4">
      <t>ソウゴウ</t>
    </rPh>
    <rPh sb="4" eb="7">
      <t>タイイクカン</t>
    </rPh>
    <rPh sb="7" eb="9">
      <t>ケンセツ</t>
    </rPh>
    <phoneticPr fontId="2"/>
  </si>
  <si>
    <t>第三小学校屋内運動場増改築</t>
    <rPh sb="0" eb="1">
      <t>ダイ</t>
    </rPh>
    <rPh sb="1" eb="2">
      <t>サン</t>
    </rPh>
    <rPh sb="2" eb="3">
      <t>ショウ</t>
    </rPh>
    <rPh sb="3" eb="5">
      <t>ガッコウ</t>
    </rPh>
    <rPh sb="5" eb="7">
      <t>オクナイ</t>
    </rPh>
    <rPh sb="7" eb="10">
      <t>ウンドウジョウ</t>
    </rPh>
    <rPh sb="10" eb="13">
      <t>ゾウカイチク</t>
    </rPh>
    <phoneticPr fontId="2"/>
  </si>
  <si>
    <t>桜町高齢者在宅サービスセンター用地取得</t>
    <rPh sb="0" eb="2">
      <t>サクラマチ</t>
    </rPh>
    <rPh sb="2" eb="5">
      <t>コウレイシャ</t>
    </rPh>
    <rPh sb="5" eb="7">
      <t>ザイタク</t>
    </rPh>
    <rPh sb="15" eb="17">
      <t>ヨウチ</t>
    </rPh>
    <rPh sb="17" eb="19">
      <t>シュトク</t>
    </rPh>
    <phoneticPr fontId="2"/>
  </si>
  <si>
    <t>栗山公園用地取得</t>
    <rPh sb="0" eb="2">
      <t>クリヤマ</t>
    </rPh>
    <rPh sb="2" eb="4">
      <t>コウエン</t>
    </rPh>
    <rPh sb="4" eb="6">
      <t>ヨウチ</t>
    </rPh>
    <rPh sb="6" eb="8">
      <t>シュトク</t>
    </rPh>
    <phoneticPr fontId="2"/>
  </si>
  <si>
    <t>第一中学校北校舎改修</t>
    <rPh sb="0" eb="2">
      <t>ダイイチ</t>
    </rPh>
    <rPh sb="2" eb="5">
      <t>チュウガッコウ</t>
    </rPh>
    <rPh sb="5" eb="6">
      <t>キタ</t>
    </rPh>
    <rPh sb="6" eb="8">
      <t>コウシャ</t>
    </rPh>
    <rPh sb="8" eb="10">
      <t>カイシュウ</t>
    </rPh>
    <phoneticPr fontId="2"/>
  </si>
  <si>
    <t>市営住宅建設</t>
    <rPh sb="0" eb="2">
      <t>シエイ</t>
    </rPh>
    <rPh sb="2" eb="4">
      <t>ジュウタク</t>
    </rPh>
    <rPh sb="4" eb="6">
      <t>ケンセツ</t>
    </rPh>
    <phoneticPr fontId="2"/>
  </si>
  <si>
    <t>桜町上水会館建設</t>
    <rPh sb="0" eb="2">
      <t>サクラマチ</t>
    </rPh>
    <rPh sb="2" eb="4">
      <t>ジョウスイ</t>
    </rPh>
    <rPh sb="4" eb="6">
      <t>カイカン</t>
    </rPh>
    <rPh sb="6" eb="8">
      <t>ケンセツ</t>
    </rPh>
    <phoneticPr fontId="2"/>
  </si>
  <si>
    <t>道路新設改良</t>
    <rPh sb="0" eb="2">
      <t>ドウロ</t>
    </rPh>
    <rPh sb="2" eb="4">
      <t>シンセツ</t>
    </rPh>
    <rPh sb="4" eb="6">
      <t>カイリョウ</t>
    </rPh>
    <phoneticPr fontId="2"/>
  </si>
  <si>
    <t>交通安全施設整備</t>
    <rPh sb="0" eb="2">
      <t>コウツウ</t>
    </rPh>
    <rPh sb="2" eb="4">
      <t>アンゼン</t>
    </rPh>
    <rPh sb="4" eb="6">
      <t>シセツ</t>
    </rPh>
    <rPh sb="6" eb="8">
      <t>セイビ</t>
    </rPh>
    <phoneticPr fontId="2"/>
  </si>
  <si>
    <t>二中屋内運動場等増改築</t>
    <rPh sb="0" eb="1">
      <t>ニ</t>
    </rPh>
    <rPh sb="1" eb="2">
      <t>チュウ</t>
    </rPh>
    <rPh sb="2" eb="4">
      <t>オクナイ</t>
    </rPh>
    <rPh sb="4" eb="8">
      <t>ウンドウジョウトウ</t>
    </rPh>
    <rPh sb="8" eb="11">
      <t>ゾウカイチク</t>
    </rPh>
    <phoneticPr fontId="2"/>
  </si>
  <si>
    <t>三小北校舎改修</t>
    <rPh sb="0" eb="1">
      <t>サン</t>
    </rPh>
    <rPh sb="1" eb="2">
      <t>ショウ</t>
    </rPh>
    <rPh sb="2" eb="3">
      <t>キタ</t>
    </rPh>
    <rPh sb="3" eb="5">
      <t>コウシャ</t>
    </rPh>
    <rPh sb="5" eb="7">
      <t>カイシュウ</t>
    </rPh>
    <phoneticPr fontId="2"/>
  </si>
  <si>
    <t>一小南小用地取得</t>
    <rPh sb="0" eb="1">
      <t>イチ</t>
    </rPh>
    <rPh sb="1" eb="2">
      <t>ショウ</t>
    </rPh>
    <rPh sb="2" eb="3">
      <t>ミナミ</t>
    </rPh>
    <rPh sb="3" eb="4">
      <t>ショウ</t>
    </rPh>
    <rPh sb="4" eb="6">
      <t>ヨウチ</t>
    </rPh>
    <rPh sb="6" eb="8">
      <t>シュトク</t>
    </rPh>
    <phoneticPr fontId="2"/>
  </si>
  <si>
    <t>市営住宅建設・設計</t>
    <rPh sb="0" eb="2">
      <t>シエイ</t>
    </rPh>
    <rPh sb="2" eb="4">
      <t>ジュウタク</t>
    </rPh>
    <rPh sb="4" eb="6">
      <t>ケンセツ</t>
    </rPh>
    <rPh sb="7" eb="9">
      <t>セッケイ</t>
    </rPh>
    <phoneticPr fontId="2"/>
  </si>
  <si>
    <t>粗大不燃ごみ処理施設建設</t>
    <rPh sb="0" eb="2">
      <t>ソダイ</t>
    </rPh>
    <rPh sb="2" eb="4">
      <t>フネン</t>
    </rPh>
    <rPh sb="6" eb="8">
      <t>ショリ</t>
    </rPh>
    <rPh sb="8" eb="10">
      <t>シセツ</t>
    </rPh>
    <rPh sb="10" eb="12">
      <t>ケンセツ</t>
    </rPh>
    <phoneticPr fontId="2"/>
  </si>
  <si>
    <t>衛生</t>
    <rPh sb="0" eb="2">
      <t>エイセイ</t>
    </rPh>
    <phoneticPr fontId="2"/>
  </si>
  <si>
    <t>公会堂改修</t>
    <rPh sb="0" eb="3">
      <t>コウカイドウ</t>
    </rPh>
    <rPh sb="3" eb="5">
      <t>カイシュウ</t>
    </rPh>
    <phoneticPr fontId="2"/>
  </si>
  <si>
    <t>民生</t>
    <rPh sb="0" eb="2">
      <t>ミンセイ</t>
    </rPh>
    <phoneticPr fontId="2"/>
  </si>
  <si>
    <t>総務</t>
    <rPh sb="0" eb="2">
      <t>ソウム</t>
    </rPh>
    <phoneticPr fontId="2"/>
  </si>
  <si>
    <t>教育</t>
    <rPh sb="0" eb="2">
      <t>キョウイク</t>
    </rPh>
    <phoneticPr fontId="2"/>
  </si>
  <si>
    <t>上水公園運動施設整備</t>
    <rPh sb="0" eb="2">
      <t>ジョウスイ</t>
    </rPh>
    <rPh sb="2" eb="4">
      <t>コウエン</t>
    </rPh>
    <rPh sb="4" eb="6">
      <t>ウンドウ</t>
    </rPh>
    <rPh sb="6" eb="8">
      <t>シセツ</t>
    </rPh>
    <rPh sb="8" eb="10">
      <t>セイビ</t>
    </rPh>
    <phoneticPr fontId="2"/>
  </si>
  <si>
    <t>土木</t>
    <rPh sb="0" eb="2">
      <t>ドボク</t>
    </rPh>
    <phoneticPr fontId="2"/>
  </si>
  <si>
    <t>緑小学校増改築</t>
    <rPh sb="0" eb="1">
      <t>ミドリ</t>
    </rPh>
    <rPh sb="1" eb="4">
      <t>ショウガッコウ</t>
    </rPh>
    <rPh sb="4" eb="7">
      <t>ゾウカイチク</t>
    </rPh>
    <phoneticPr fontId="2"/>
  </si>
  <si>
    <t>土地以外</t>
    <rPh sb="0" eb="2">
      <t>トチ</t>
    </rPh>
    <rPh sb="2" eb="4">
      <t>イガイ</t>
    </rPh>
    <phoneticPr fontId="2"/>
  </si>
  <si>
    <t>三楽公園用地取得</t>
    <rPh sb="0" eb="1">
      <t>サン</t>
    </rPh>
    <rPh sb="1" eb="2">
      <t>ラク</t>
    </rPh>
    <rPh sb="2" eb="4">
      <t>コウエン</t>
    </rPh>
    <rPh sb="4" eb="6">
      <t>ヨウチ</t>
    </rPh>
    <rPh sb="6" eb="8">
      <t>シュトク</t>
    </rPh>
    <phoneticPr fontId="2"/>
  </si>
  <si>
    <t>金額</t>
    <rPh sb="0" eb="2">
      <t>キンガク</t>
    </rPh>
    <phoneticPr fontId="3"/>
  </si>
  <si>
    <t>分類</t>
    <rPh sb="0" eb="2">
      <t>ブンルイ</t>
    </rPh>
    <phoneticPr fontId="3"/>
  </si>
  <si>
    <t>名称</t>
    <rPh sb="0" eb="2">
      <t>メイショウ</t>
    </rPh>
    <phoneticPr fontId="3"/>
  </si>
  <si>
    <t>年</t>
    <rPh sb="0" eb="1">
      <t>ネン</t>
    </rPh>
    <phoneticPr fontId="3"/>
  </si>
  <si>
    <t>大規模プロジェクト</t>
    <rPh sb="0" eb="3">
      <t>ダイキボ</t>
    </rPh>
    <phoneticPr fontId="3"/>
  </si>
  <si>
    <t>市民交流センター取得費</t>
    <rPh sb="0" eb="4">
      <t>シミンコウリュウ</t>
    </rPh>
    <rPh sb="8" eb="11">
      <t>シュトクヒ</t>
    </rPh>
    <phoneticPr fontId="2"/>
  </si>
  <si>
    <t>文化施設</t>
    <rPh sb="0" eb="4">
      <t>ブンカシセツ</t>
    </rPh>
    <phoneticPr fontId="2"/>
  </si>
  <si>
    <t>旧二枚橋衛生組合施設解体等工事</t>
    <rPh sb="0" eb="1">
      <t>キュウ</t>
    </rPh>
    <rPh sb="1" eb="4">
      <t>ニマイバシ</t>
    </rPh>
    <rPh sb="4" eb="8">
      <t>エイセイクミアイ</t>
    </rPh>
    <rPh sb="8" eb="10">
      <t>シセツ</t>
    </rPh>
    <rPh sb="10" eb="13">
      <t>カイタイナド</t>
    </rPh>
    <rPh sb="13" eb="15">
      <t>コウジ</t>
    </rPh>
    <phoneticPr fontId="2"/>
  </si>
  <si>
    <t>滄浪泉園隣接地用地取得費</t>
    <rPh sb="0" eb="4">
      <t>ソウロウセンエン</t>
    </rPh>
    <rPh sb="4" eb="12">
      <t>リンセツチヨウチシュトクヒ</t>
    </rPh>
    <phoneticPr fontId="2"/>
  </si>
  <si>
    <t>都市計画道路３．４．１２号線用地取得</t>
    <rPh sb="0" eb="2">
      <t>トシ</t>
    </rPh>
    <rPh sb="2" eb="4">
      <t>ケイカク</t>
    </rPh>
    <rPh sb="4" eb="6">
      <t>ドウロ</t>
    </rPh>
    <rPh sb="12" eb="14">
      <t>ゴウセン</t>
    </rPh>
    <rPh sb="14" eb="16">
      <t>ヨウチ</t>
    </rPh>
    <rPh sb="16" eb="18">
      <t>シュトク</t>
    </rPh>
    <phoneticPr fontId="2"/>
  </si>
  <si>
    <t>市民交流センター付帯設備</t>
    <rPh sb="0" eb="4">
      <t>シミンコウリュウ</t>
    </rPh>
    <rPh sb="8" eb="12">
      <t>フタイセツビ</t>
    </rPh>
    <phoneticPr fontId="2"/>
  </si>
  <si>
    <t>さくらなみ学童保育所建替工事</t>
    <rPh sb="5" eb="10">
      <t>ガクドウホイクジョ</t>
    </rPh>
    <rPh sb="10" eb="14">
      <t>タテカエコウジ</t>
    </rPh>
    <phoneticPr fontId="2"/>
  </si>
  <si>
    <t>民生費</t>
    <rPh sb="0" eb="3">
      <t>ミンセイヒ</t>
    </rPh>
    <phoneticPr fontId="2"/>
  </si>
  <si>
    <t>たけとんぼ学童保育所建替工事</t>
    <rPh sb="5" eb="7">
      <t>ガクドウ</t>
    </rPh>
    <rPh sb="7" eb="10">
      <t>ホイクジョ</t>
    </rPh>
    <rPh sb="10" eb="14">
      <t>タテカエコウジ</t>
    </rPh>
    <phoneticPr fontId="2"/>
  </si>
  <si>
    <t>第四小学校運動場芝生整備</t>
    <rPh sb="0" eb="5">
      <t>ダイヨンショウガッコウ</t>
    </rPh>
    <rPh sb="5" eb="8">
      <t>ウンドウジョウ</t>
    </rPh>
    <rPh sb="8" eb="12">
      <t>シバフセイビ</t>
    </rPh>
    <phoneticPr fontId="2"/>
  </si>
  <si>
    <t>JR中央線まちづくり側道整備工事</t>
    <rPh sb="2" eb="5">
      <t>チュウオウセン</t>
    </rPh>
    <rPh sb="10" eb="11">
      <t>ソク</t>
    </rPh>
    <rPh sb="11" eb="12">
      <t>ドウ</t>
    </rPh>
    <rPh sb="12" eb="14">
      <t>セイビ</t>
    </rPh>
    <rPh sb="14" eb="16">
      <t>コウジ</t>
    </rPh>
    <phoneticPr fontId="2"/>
  </si>
  <si>
    <t>環境配慮型住宅新築工事</t>
    <rPh sb="0" eb="5">
      <t>カンキョウハイリョガタ</t>
    </rPh>
    <rPh sb="5" eb="11">
      <t>ジュウタクシンチクコウジ</t>
    </rPh>
    <phoneticPr fontId="2"/>
  </si>
  <si>
    <t>その他衛生</t>
    <rPh sb="2" eb="5">
      <t>タエイセイ</t>
    </rPh>
    <phoneticPr fontId="2"/>
  </si>
  <si>
    <t>貫井けやき公園用地取得費</t>
    <rPh sb="0" eb="2">
      <t>ヌクイ</t>
    </rPh>
    <rPh sb="5" eb="12">
      <t>コウエンヨウチシュトクヒ</t>
    </rPh>
    <phoneticPr fontId="2"/>
  </si>
  <si>
    <t>総合体育館大規模改修</t>
    <rPh sb="0" eb="10">
      <t>ソウゴウタイイクカンダイキボカイシュウ</t>
    </rPh>
    <phoneticPr fontId="2"/>
  </si>
  <si>
    <t>体育施設</t>
    <rPh sb="0" eb="4">
      <t>タイイクシセツ</t>
    </rPh>
    <phoneticPr fontId="2"/>
  </si>
  <si>
    <t>集会施設</t>
    <rPh sb="0" eb="4">
      <t>シュウカイシセツ</t>
    </rPh>
    <phoneticPr fontId="2"/>
  </si>
  <si>
    <t>貫井南センターエレベーター設置等工事</t>
    <rPh sb="0" eb="3">
      <t>ヌクイミナミ</t>
    </rPh>
    <rPh sb="13" eb="16">
      <t>セッチナド</t>
    </rPh>
    <rPh sb="16" eb="18">
      <t>コウジ</t>
    </rPh>
    <phoneticPr fontId="2"/>
  </si>
  <si>
    <t>震災復興特別</t>
    <rPh sb="0" eb="6">
      <t>シンサイフッコウトクベツ</t>
    </rPh>
    <phoneticPr fontId="3"/>
  </si>
  <si>
    <t>市民税法人分</t>
    <rPh sb="0" eb="2">
      <t>シミン</t>
    </rPh>
    <rPh sb="2" eb="4">
      <t>ゼイホウ</t>
    </rPh>
    <rPh sb="4" eb="5">
      <t>ジン</t>
    </rPh>
    <rPh sb="5" eb="6">
      <t>ブン</t>
    </rPh>
    <phoneticPr fontId="3"/>
  </si>
  <si>
    <t>東小金井駅北口土地区画整理委託料</t>
    <rPh sb="0" eb="5">
      <t>ヒガシコガネイエキ</t>
    </rPh>
    <rPh sb="5" eb="7">
      <t>キタグチ</t>
    </rPh>
    <rPh sb="7" eb="9">
      <t>トチ</t>
    </rPh>
    <rPh sb="9" eb="11">
      <t>クカク</t>
    </rPh>
    <rPh sb="11" eb="13">
      <t>セイリ</t>
    </rPh>
    <rPh sb="13" eb="16">
      <t>イタクリョウ</t>
    </rPh>
    <phoneticPr fontId="2"/>
  </si>
  <si>
    <t>立体交差</t>
    <rPh sb="0" eb="4">
      <t>リッタイコウサ</t>
    </rPh>
    <phoneticPr fontId="2"/>
  </si>
  <si>
    <t>仮称貫井北町地域センター建設工事</t>
    <rPh sb="0" eb="2">
      <t>カショウ</t>
    </rPh>
    <rPh sb="2" eb="6">
      <t>ヌクイキタマチ</t>
    </rPh>
    <rPh sb="6" eb="8">
      <t>チイキ</t>
    </rPh>
    <rPh sb="12" eb="16">
      <t>ケンセツコウジ</t>
    </rPh>
    <phoneticPr fontId="2"/>
  </si>
  <si>
    <t>けやき保育園及びピノキオ幼児園移設改築</t>
    <rPh sb="3" eb="7">
      <t>ホイクエンオヨ</t>
    </rPh>
    <rPh sb="12" eb="15">
      <t>ヨウジエン</t>
    </rPh>
    <rPh sb="15" eb="17">
      <t>イセツ</t>
    </rPh>
    <rPh sb="17" eb="19">
      <t>カイチク</t>
    </rPh>
    <phoneticPr fontId="2"/>
  </si>
  <si>
    <t>民生費</t>
    <rPh sb="0" eb="3">
      <t>ミンセイヒ</t>
    </rPh>
    <phoneticPr fontId="2"/>
  </si>
  <si>
    <t>保育園</t>
    <rPh sb="0" eb="3">
      <t>ホイクエン</t>
    </rPh>
    <phoneticPr fontId="2"/>
  </si>
  <si>
    <t>前原小学校運動場芝生整備工事</t>
    <rPh sb="0" eb="5">
      <t>マエハラショウガッコウ</t>
    </rPh>
    <rPh sb="5" eb="14">
      <t>ウンドウジョウシバウセイビコウジ</t>
    </rPh>
    <phoneticPr fontId="2"/>
  </si>
  <si>
    <t>小学校</t>
    <rPh sb="0" eb="3">
      <t>ショウガッコウ</t>
    </rPh>
    <phoneticPr fontId="2"/>
  </si>
  <si>
    <t>JR中央本線まちづくり側道街路築造</t>
    <rPh sb="2" eb="6">
      <t>チュウオウホンセン</t>
    </rPh>
    <rPh sb="11" eb="13">
      <t>ソクドウ</t>
    </rPh>
    <rPh sb="13" eb="17">
      <t>ガイロチクゾウ</t>
    </rPh>
    <phoneticPr fontId="2"/>
  </si>
  <si>
    <t>土木費</t>
    <rPh sb="0" eb="3">
      <t>ドボクヒ</t>
    </rPh>
    <phoneticPr fontId="2"/>
  </si>
  <si>
    <t>道路</t>
    <rPh sb="0" eb="2">
      <t>ドウロ</t>
    </rPh>
    <phoneticPr fontId="2"/>
  </si>
  <si>
    <t>都市計画道路３．４．１２号線引込管路等整備委託</t>
    <rPh sb="0" eb="2">
      <t>トシ</t>
    </rPh>
    <rPh sb="2" eb="4">
      <t>ケイカク</t>
    </rPh>
    <rPh sb="4" eb="6">
      <t>ドウロ</t>
    </rPh>
    <rPh sb="12" eb="14">
      <t>ゴウセン</t>
    </rPh>
    <rPh sb="14" eb="16">
      <t>ヒキコミ</t>
    </rPh>
    <rPh sb="16" eb="19">
      <t>カンロナド</t>
    </rPh>
    <rPh sb="19" eb="21">
      <t>セイビ</t>
    </rPh>
    <rPh sb="21" eb="23">
      <t>イタク</t>
    </rPh>
    <phoneticPr fontId="2"/>
  </si>
  <si>
    <t>　うち経常経費充当一般財源等</t>
    <rPh sb="3" eb="9">
      <t>ケイジョウケイヒジュウトウ</t>
    </rPh>
    <rPh sb="9" eb="14">
      <t>イッパンザイゲントウ</t>
    </rPh>
    <phoneticPr fontId="3"/>
  </si>
  <si>
    <t>補助費等</t>
    <rPh sb="0" eb="4">
      <t>ホジョヒトウ</t>
    </rPh>
    <phoneticPr fontId="3"/>
  </si>
  <si>
    <t>平成26</t>
    <rPh sb="0" eb="2">
      <t>ヘイセイ</t>
    </rPh>
    <phoneticPr fontId="3"/>
  </si>
  <si>
    <t>けやき保育園及びピノキオ幼児園移転改修等工事</t>
    <rPh sb="3" eb="6">
      <t>ホイクエン</t>
    </rPh>
    <rPh sb="6" eb="7">
      <t>オヨ</t>
    </rPh>
    <rPh sb="12" eb="15">
      <t>ヨウジエン</t>
    </rPh>
    <rPh sb="15" eb="20">
      <t>イテンカイシュウトウ</t>
    </rPh>
    <rPh sb="20" eb="22">
      <t>コウジ</t>
    </rPh>
    <phoneticPr fontId="2"/>
  </si>
  <si>
    <t>民生費</t>
    <rPh sb="0" eb="3">
      <t>ミンセイヒ</t>
    </rPh>
    <phoneticPr fontId="2"/>
  </si>
  <si>
    <t>保育園</t>
    <rPh sb="0" eb="3">
      <t>ホイクエン</t>
    </rPh>
    <phoneticPr fontId="2"/>
  </si>
  <si>
    <t>東小金井駅北口土地区画整理事業委託料</t>
    <rPh sb="0" eb="5">
      <t>ヒガシコガネイエキ</t>
    </rPh>
    <rPh sb="5" eb="7">
      <t>キタグチ</t>
    </rPh>
    <rPh sb="7" eb="9">
      <t>トチ</t>
    </rPh>
    <rPh sb="9" eb="11">
      <t>クカク</t>
    </rPh>
    <rPh sb="11" eb="13">
      <t>セイリ</t>
    </rPh>
    <rPh sb="13" eb="15">
      <t>ジギョウ</t>
    </rPh>
    <rPh sb="15" eb="18">
      <t>イタクリョウ</t>
    </rPh>
    <phoneticPr fontId="2"/>
  </si>
  <si>
    <t>土木費</t>
    <rPh sb="0" eb="3">
      <t>ドボクヒ</t>
    </rPh>
    <phoneticPr fontId="2"/>
  </si>
  <si>
    <t>土地区画整理事業</t>
    <rPh sb="0" eb="8">
      <t>トチクカクセイリジギョウ</t>
    </rPh>
    <phoneticPr fontId="2"/>
  </si>
  <si>
    <t>JR中央本線連続立体交差事業負担金</t>
    <rPh sb="2" eb="6">
      <t>チュウオウホンセン</t>
    </rPh>
    <rPh sb="6" eb="17">
      <t>レンゾクリッタイコウサジギョウフタンキン</t>
    </rPh>
    <phoneticPr fontId="2"/>
  </si>
  <si>
    <t>立体交差</t>
    <rPh sb="0" eb="4">
      <t>リッタイコウサ</t>
    </rPh>
    <phoneticPr fontId="2"/>
  </si>
  <si>
    <t>JR中央本線まちづくり側道街路用地費</t>
    <rPh sb="2" eb="6">
      <t>チュウオウホンセン</t>
    </rPh>
    <rPh sb="11" eb="13">
      <t>ソクドウ</t>
    </rPh>
    <rPh sb="13" eb="15">
      <t>ガイロ</t>
    </rPh>
    <rPh sb="15" eb="18">
      <t>ヨウチヒ</t>
    </rPh>
    <phoneticPr fontId="2"/>
  </si>
  <si>
    <t>道路</t>
    <rPh sb="0" eb="2">
      <t>ドウロ</t>
    </rPh>
    <phoneticPr fontId="2"/>
  </si>
  <si>
    <t>土地</t>
    <rPh sb="0" eb="2">
      <t>トチ</t>
    </rPh>
    <phoneticPr fontId="2"/>
  </si>
  <si>
    <t>東小金井駅高架下自転車駐車場開設工事</t>
    <rPh sb="0" eb="5">
      <t>ヒガシコガネイエキ</t>
    </rPh>
    <rPh sb="5" eb="8">
      <t>コウカシタ</t>
    </rPh>
    <rPh sb="8" eb="14">
      <t>ジテンシャチュウシャジョウ</t>
    </rPh>
    <rPh sb="14" eb="18">
      <t>カイセツコウジ</t>
    </rPh>
    <phoneticPr fontId="2"/>
  </si>
  <si>
    <t>駐輪場</t>
    <rPh sb="0" eb="3">
      <t>チュウリンジョウ</t>
    </rPh>
    <phoneticPr fontId="2"/>
  </si>
  <si>
    <t>あかね学童保育所建替工事</t>
    <rPh sb="3" eb="8">
      <t>ガクドウホイクジョ</t>
    </rPh>
    <rPh sb="8" eb="12">
      <t>タテカエコウジ</t>
    </rPh>
    <phoneticPr fontId="2"/>
  </si>
  <si>
    <t>学童保育</t>
    <rPh sb="0" eb="4">
      <t>ガクドウホイク</t>
    </rPh>
    <phoneticPr fontId="2"/>
  </si>
  <si>
    <t>認証保育所運営費等補助金（開設準備経費）</t>
    <rPh sb="0" eb="5">
      <t>ニンショウホイクジョ</t>
    </rPh>
    <rPh sb="5" eb="9">
      <t>ウンエイヒトウ</t>
    </rPh>
    <rPh sb="9" eb="12">
      <t>ホジョキン</t>
    </rPh>
    <rPh sb="13" eb="19">
      <t>カイセツジュンビケイヒ</t>
    </rPh>
    <phoneticPr fontId="2"/>
  </si>
  <si>
    <t>ベンチャー・SOHO事務所整備工事</t>
    <rPh sb="10" eb="17">
      <t>ジムショセイビコウジ</t>
    </rPh>
    <phoneticPr fontId="2"/>
  </si>
  <si>
    <t>商工費</t>
    <rPh sb="0" eb="3">
      <t>ショウコウヒ</t>
    </rPh>
    <phoneticPr fontId="2"/>
  </si>
</sst>
</file>

<file path=xl/styles.xml><?xml version="1.0" encoding="utf-8"?>
<styleSheet xmlns="http://schemas.openxmlformats.org/spreadsheetml/2006/main">
  <numFmts count="5">
    <numFmt numFmtId="176" formatCode="#,##0.000;[Red]\-#,##0.000"/>
    <numFmt numFmtId="177" formatCode="0.0%"/>
    <numFmt numFmtId="184" formatCode="#,##0.0;[Red]\-#,##0.0"/>
    <numFmt numFmtId="191" formatCode="_(* #,##0_);_(* \(#,##0\);_(* &quot;-&quot;_);_(@_)"/>
    <numFmt numFmtId="192" formatCode="#,##0_ "/>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name val="ＭＳ 明朝"/>
      <family val="1"/>
      <charset val="128"/>
    </font>
    <font>
      <sz val="10"/>
      <name val="ＭＳ Ｐゴシック"/>
      <family val="3"/>
      <charset val="128"/>
    </font>
    <font>
      <sz val="10"/>
      <color theme="3" tint="-0.499984740745262"/>
      <name val="ＭＳ Ｐゴシック"/>
      <family val="3"/>
      <charset val="128"/>
      <scheme val="minor"/>
    </font>
    <font>
      <sz val="10"/>
      <color theme="3" tint="-0.499984740745262"/>
      <name val="ＭＳ Ｐゴシック"/>
      <family val="3"/>
      <charset val="128"/>
    </font>
    <font>
      <sz val="11"/>
      <color theme="1"/>
      <name val="ＭＳ Ｐゴシック"/>
      <family val="3"/>
      <charset val="128"/>
      <scheme val="minor"/>
    </font>
    <font>
      <sz val="10"/>
      <color indexed="12"/>
      <name val="ＭＳ Ｐゴシック"/>
      <family val="3"/>
      <charset val="128"/>
    </font>
    <font>
      <sz val="10"/>
      <color indexed="10"/>
      <name val="ＭＳ Ｐゴシック"/>
      <family val="3"/>
      <charset val="128"/>
    </font>
    <font>
      <sz val="10"/>
      <color theme="0" tint="-0.499984740745262"/>
      <name val="ＭＳ Ｐゴシック"/>
      <family val="3"/>
      <charset val="128"/>
    </font>
    <font>
      <sz val="9"/>
      <color indexed="8"/>
      <name val="ＭＳ Ｐゴシック"/>
      <family val="3"/>
      <charset val="128"/>
    </font>
    <font>
      <sz val="11"/>
      <color indexed="8"/>
      <name val="ＭＳ Ｐゴシック"/>
      <family val="3"/>
      <charset val="128"/>
    </font>
    <font>
      <sz val="9"/>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medium">
        <color auto="1"/>
      </bottom>
      <diagonal/>
    </border>
    <border>
      <left style="hair">
        <color indexed="64"/>
      </left>
      <right style="hair">
        <color indexed="64"/>
      </right>
      <top style="hair">
        <color indexed="64"/>
      </top>
      <bottom style="medium">
        <color auto="1"/>
      </bottom>
      <diagonal/>
    </border>
    <border>
      <left/>
      <right/>
      <top style="thin">
        <color indexed="64"/>
      </top>
      <bottom/>
      <diagonal/>
    </border>
    <border>
      <left/>
      <right/>
      <top style="dashed">
        <color auto="1"/>
      </top>
      <bottom style="medium">
        <color auto="1"/>
      </bottom>
      <diagonal/>
    </border>
    <border>
      <left/>
      <right/>
      <top style="dashed">
        <color auto="1"/>
      </top>
      <bottom style="dashed">
        <color auto="1"/>
      </bottom>
      <diagonal/>
    </border>
    <border>
      <left/>
      <right/>
      <top style="medium">
        <color auto="1"/>
      </top>
      <bottom style="dashed">
        <color auto="1"/>
      </bottom>
      <diagonal/>
    </border>
    <border>
      <left/>
      <right/>
      <top style="medium">
        <color auto="1"/>
      </top>
      <bottom/>
      <diagonal/>
    </border>
    <border>
      <left style="hair">
        <color indexed="64"/>
      </left>
      <right style="hair">
        <color indexed="64"/>
      </right>
      <top style="thin">
        <color indexed="64"/>
      </top>
      <bottom/>
      <diagonal/>
    </border>
    <border>
      <left style="hair">
        <color indexed="64"/>
      </left>
      <right style="hair">
        <color indexed="64"/>
      </right>
      <top style="medium">
        <color auto="1"/>
      </top>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right/>
      <top/>
      <bottom style="dashed">
        <color auto="1"/>
      </bottom>
      <diagonal/>
    </border>
    <border>
      <left style="hair">
        <color indexed="64"/>
      </left>
      <right style="hair">
        <color indexed="64"/>
      </right>
      <top style="hair">
        <color indexed="64"/>
      </top>
      <bottom style="dash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91" fontId="16" fillId="0" borderId="0" applyFont="0" applyFill="0" applyBorder="0" applyAlignment="0" applyProtection="0"/>
    <xf numFmtId="0" fontId="17" fillId="0" borderId="0">
      <alignment vertical="center"/>
    </xf>
    <xf numFmtId="0" fontId="17" fillId="0" borderId="0">
      <alignment vertical="center"/>
    </xf>
  </cellStyleXfs>
  <cellXfs count="112">
    <xf numFmtId="0" fontId="0" fillId="0" borderId="0" xfId="0">
      <alignment vertical="center"/>
    </xf>
    <xf numFmtId="0" fontId="4" fillId="0" borderId="0" xfId="0" applyFont="1">
      <alignment vertical="center"/>
    </xf>
    <xf numFmtId="0" fontId="4" fillId="0" borderId="0" xfId="0" applyFont="1" applyBorder="1" applyAlignment="1"/>
    <xf numFmtId="0" fontId="5" fillId="0" borderId="2" xfId="0" applyFont="1" applyBorder="1" applyAlignment="1"/>
    <xf numFmtId="0" fontId="5" fillId="0" borderId="0" xfId="0" applyFont="1">
      <alignment vertical="center"/>
    </xf>
    <xf numFmtId="38" fontId="5" fillId="0" borderId="0" xfId="1" applyFont="1" applyAlignment="1"/>
    <xf numFmtId="0" fontId="5" fillId="0" borderId="1" xfId="0" applyFont="1" applyBorder="1" applyAlignment="1"/>
    <xf numFmtId="38" fontId="5" fillId="0" borderId="4" xfId="1" applyFont="1" applyBorder="1" applyAlignment="1"/>
    <xf numFmtId="0" fontId="5" fillId="0" borderId="6" xfId="0" applyFont="1" applyBorder="1">
      <alignment vertical="center"/>
    </xf>
    <xf numFmtId="0" fontId="4" fillId="0" borderId="0" xfId="0" applyFont="1" applyBorder="1">
      <alignment vertical="center"/>
    </xf>
    <xf numFmtId="0" fontId="5" fillId="0" borderId="0" xfId="0" applyFont="1" applyBorder="1">
      <alignment vertical="center"/>
    </xf>
    <xf numFmtId="0" fontId="4" fillId="0" borderId="0" xfId="0" applyFont="1" applyAlignment="1"/>
    <xf numFmtId="0" fontId="5" fillId="0" borderId="10" xfId="0" applyFont="1" applyBorder="1" applyAlignment="1"/>
    <xf numFmtId="0" fontId="5" fillId="0" borderId="9" xfId="0" applyFont="1" applyBorder="1" applyAlignment="1"/>
    <xf numFmtId="0" fontId="5" fillId="0" borderId="0" xfId="0" applyFont="1" applyAlignment="1"/>
    <xf numFmtId="0" fontId="5" fillId="0" borderId="0" xfId="0" applyFont="1" applyBorder="1" applyAlignment="1"/>
    <xf numFmtId="0" fontId="4" fillId="0" borderId="11" xfId="0" applyFont="1" applyBorder="1" applyAlignment="1"/>
    <xf numFmtId="38" fontId="5" fillId="0" borderId="10" xfId="1" applyFont="1" applyBorder="1" applyAlignment="1"/>
    <xf numFmtId="0" fontId="4" fillId="0" borderId="10" xfId="0" applyFont="1" applyBorder="1">
      <alignment vertical="center"/>
    </xf>
    <xf numFmtId="0" fontId="5" fillId="0" borderId="11" xfId="0" applyFont="1" applyBorder="1" applyAlignment="1"/>
    <xf numFmtId="0" fontId="4" fillId="0" borderId="12" xfId="0" applyFont="1" applyBorder="1">
      <alignment vertical="center"/>
    </xf>
    <xf numFmtId="0" fontId="5" fillId="0" borderId="12" xfId="0" applyFont="1" applyBorder="1">
      <alignment vertical="center"/>
    </xf>
    <xf numFmtId="38" fontId="4" fillId="0" borderId="3" xfId="1" applyFont="1" applyBorder="1" applyAlignment="1"/>
    <xf numFmtId="38" fontId="4" fillId="0" borderId="5" xfId="1" applyFont="1" applyBorder="1" applyAlignment="1"/>
    <xf numFmtId="38" fontId="4" fillId="0" borderId="10" xfId="1" applyFont="1" applyBorder="1" applyAlignment="1"/>
    <xf numFmtId="38" fontId="4" fillId="0" borderId="0" xfId="1" applyFont="1" applyAlignment="1"/>
    <xf numFmtId="38" fontId="4" fillId="0" borderId="0" xfId="1" applyFont="1" applyBorder="1" applyAlignment="1"/>
    <xf numFmtId="0" fontId="5" fillId="0" borderId="6" xfId="0" applyFont="1" applyBorder="1" applyAlignment="1"/>
    <xf numFmtId="0" fontId="9" fillId="0" borderId="0" xfId="0" applyFont="1" applyAlignment="1"/>
    <xf numFmtId="38" fontId="9" fillId="0" borderId="0" xfId="1" applyFont="1" applyAlignment="1"/>
    <xf numFmtId="0" fontId="10" fillId="0" borderId="0" xfId="0" applyFont="1">
      <alignment vertical="center"/>
    </xf>
    <xf numFmtId="38" fontId="10" fillId="0" borderId="3" xfId="1" applyFont="1" applyBorder="1" applyAlignment="1"/>
    <xf numFmtId="38" fontId="10" fillId="2" borderId="3" xfId="1" applyFont="1" applyFill="1" applyBorder="1" applyAlignment="1"/>
    <xf numFmtId="38" fontId="10" fillId="0" borderId="3" xfId="0" applyNumberFormat="1" applyFont="1" applyBorder="1" applyAlignment="1"/>
    <xf numFmtId="38" fontId="10" fillId="0" borderId="0" xfId="1" applyFont="1" applyAlignment="1"/>
    <xf numFmtId="38" fontId="10" fillId="0" borderId="7" xfId="1" applyFont="1" applyBorder="1" applyAlignment="1"/>
    <xf numFmtId="38" fontId="10" fillId="0" borderId="5" xfId="1" applyFont="1" applyBorder="1" applyAlignment="1"/>
    <xf numFmtId="0" fontId="10" fillId="0" borderId="12" xfId="0" applyFont="1" applyBorder="1">
      <alignment vertical="center"/>
    </xf>
    <xf numFmtId="38" fontId="5" fillId="0" borderId="0" xfId="1" applyFont="1">
      <alignment vertical="center"/>
    </xf>
    <xf numFmtId="38" fontId="4" fillId="0" borderId="0" xfId="1" applyFont="1">
      <alignment vertical="center"/>
    </xf>
    <xf numFmtId="38" fontId="0" fillId="0" borderId="0" xfId="1" applyFont="1">
      <alignment vertical="center"/>
    </xf>
    <xf numFmtId="38" fontId="4" fillId="0" borderId="3" xfId="0" applyNumberFormat="1" applyFont="1" applyBorder="1" applyAlignment="1"/>
    <xf numFmtId="0" fontId="4" fillId="0" borderId="2" xfId="0" applyFont="1" applyBorder="1" applyAlignment="1"/>
    <xf numFmtId="38" fontId="4" fillId="0" borderId="7" xfId="1" applyFont="1" applyBorder="1" applyAlignment="1"/>
    <xf numFmtId="38" fontId="4" fillId="6" borderId="3" xfId="1" applyFont="1" applyFill="1" applyBorder="1" applyAlignment="1"/>
    <xf numFmtId="38" fontId="10" fillId="6" borderId="3" xfId="1" applyFont="1" applyFill="1" applyBorder="1" applyAlignment="1"/>
    <xf numFmtId="38" fontId="0" fillId="0" borderId="0" xfId="0" applyNumberFormat="1">
      <alignment vertical="center"/>
    </xf>
    <xf numFmtId="38" fontId="4" fillId="0" borderId="0" xfId="0" applyNumberFormat="1" applyFont="1">
      <alignment vertical="center"/>
    </xf>
    <xf numFmtId="38" fontId="9" fillId="0" borderId="12" xfId="1" applyFont="1" applyBorder="1" applyAlignment="1"/>
    <xf numFmtId="38" fontId="9" fillId="0" borderId="14" xfId="1" applyFont="1" applyBorder="1" applyAlignment="1"/>
    <xf numFmtId="38" fontId="11" fillId="0" borderId="12" xfId="1" applyFont="1" applyBorder="1" applyAlignment="1"/>
    <xf numFmtId="38" fontId="5" fillId="0" borderId="13" xfId="1" applyFont="1" applyBorder="1" applyAlignment="1"/>
    <xf numFmtId="38" fontId="12" fillId="0" borderId="0" xfId="1" applyFont="1">
      <alignment vertical="center"/>
    </xf>
    <xf numFmtId="0" fontId="5" fillId="6" borderId="0" xfId="0" applyFont="1" applyFill="1">
      <alignment vertical="center"/>
    </xf>
    <xf numFmtId="38" fontId="13" fillId="5" borderId="0" xfId="1" applyFont="1" applyFill="1" applyAlignment="1"/>
    <xf numFmtId="0" fontId="5" fillId="6" borderId="0" xfId="0" applyFont="1" applyFill="1" applyAlignment="1"/>
    <xf numFmtId="0" fontId="14" fillId="5" borderId="0" xfId="0" applyFont="1" applyFill="1" applyAlignment="1"/>
    <xf numFmtId="38" fontId="5" fillId="0" borderId="0" xfId="0" applyNumberFormat="1" applyFont="1" applyAlignment="1"/>
    <xf numFmtId="0" fontId="5" fillId="5" borderId="0" xfId="0" applyFont="1" applyFill="1" applyAlignment="1"/>
    <xf numFmtId="0" fontId="13" fillId="5" borderId="0" xfId="0" applyFont="1" applyFill="1" applyAlignment="1"/>
    <xf numFmtId="38" fontId="13" fillId="0" borderId="0" xfId="1" applyFont="1" applyAlignment="1"/>
    <xf numFmtId="176" fontId="9" fillId="3" borderId="0" xfId="1" applyNumberFormat="1" applyFont="1" applyFill="1" applyAlignment="1"/>
    <xf numFmtId="176" fontId="9" fillId="0" borderId="0" xfId="1" applyNumberFormat="1" applyFont="1" applyAlignment="1"/>
    <xf numFmtId="38" fontId="14" fillId="0" borderId="0" xfId="1" applyFont="1" applyAlignment="1"/>
    <xf numFmtId="177" fontId="9" fillId="0" borderId="0" xfId="2" applyNumberFormat="1" applyFont="1" applyAlignment="1"/>
    <xf numFmtId="177" fontId="9" fillId="2" borderId="0" xfId="2" applyNumberFormat="1" applyFont="1" applyFill="1" applyAlignment="1"/>
    <xf numFmtId="177" fontId="9" fillId="3" borderId="0" xfId="2" applyNumberFormat="1" applyFont="1" applyFill="1" applyAlignment="1"/>
    <xf numFmtId="177" fontId="5" fillId="0" borderId="0" xfId="2" applyNumberFormat="1" applyFont="1" applyAlignment="1"/>
    <xf numFmtId="38" fontId="14" fillId="5" borderId="0" xfId="1" applyFont="1" applyFill="1" applyAlignment="1"/>
    <xf numFmtId="38" fontId="9" fillId="2" borderId="0" xfId="1" applyFont="1" applyFill="1" applyAlignment="1"/>
    <xf numFmtId="38" fontId="9" fillId="3" borderId="0" xfId="1" applyFont="1" applyFill="1" applyAlignment="1"/>
    <xf numFmtId="184" fontId="9" fillId="0" borderId="0" xfId="1" applyNumberFormat="1" applyFont="1" applyAlignment="1"/>
    <xf numFmtId="0" fontId="13" fillId="0" borderId="0" xfId="0" applyFont="1" applyAlignment="1"/>
    <xf numFmtId="0" fontId="14" fillId="0" borderId="0" xfId="0" applyFont="1" applyAlignment="1"/>
    <xf numFmtId="38" fontId="9" fillId="4" borderId="0" xfId="1" applyFont="1" applyFill="1" applyAlignment="1"/>
    <xf numFmtId="3" fontId="5" fillId="0" borderId="0" xfId="0" applyNumberFormat="1" applyFont="1" applyAlignment="1"/>
    <xf numFmtId="177" fontId="15" fillId="0" borderId="0" xfId="2" applyNumberFormat="1" applyFont="1" applyAlignment="1"/>
    <xf numFmtId="0" fontId="5" fillId="2" borderId="0" xfId="0" applyFont="1" applyFill="1" applyAlignment="1"/>
    <xf numFmtId="177" fontId="5" fillId="2" borderId="0" xfId="2" applyNumberFormat="1" applyFont="1" applyFill="1" applyAlignment="1"/>
    <xf numFmtId="177" fontId="9" fillId="0" borderId="0" xfId="2" applyNumberFormat="1" applyFont="1" applyFill="1" applyAlignment="1"/>
    <xf numFmtId="38" fontId="9" fillId="7" borderId="0" xfId="1" applyFont="1" applyFill="1" applyAlignment="1"/>
    <xf numFmtId="38" fontId="5" fillId="7" borderId="0" xfId="1" applyFont="1" applyFill="1" applyAlignment="1"/>
    <xf numFmtId="38" fontId="5" fillId="6" borderId="0" xfId="1" applyFont="1" applyFill="1" applyAlignment="1"/>
    <xf numFmtId="192" fontId="18" fillId="0" borderId="13" xfId="5" applyNumberFormat="1" applyFont="1" applyFill="1" applyBorder="1" applyAlignment="1">
      <alignment horizontal="right" vertical="center"/>
    </xf>
    <xf numFmtId="192" fontId="18" fillId="0" borderId="2" xfId="5" applyNumberFormat="1" applyFont="1" applyFill="1" applyBorder="1" applyAlignment="1">
      <alignment horizontal="right" vertical="center"/>
    </xf>
    <xf numFmtId="192" fontId="18" fillId="0" borderId="15" xfId="5" applyNumberFormat="1" applyFont="1" applyFill="1" applyBorder="1" applyAlignment="1">
      <alignment horizontal="right" vertical="center"/>
    </xf>
    <xf numFmtId="192" fontId="18" fillId="0" borderId="16" xfId="5" applyNumberFormat="1" applyFont="1" applyFill="1" applyBorder="1" applyAlignment="1">
      <alignment horizontal="right" vertical="center"/>
    </xf>
    <xf numFmtId="192" fontId="18" fillId="0" borderId="17" xfId="5" applyNumberFormat="1" applyFont="1" applyFill="1" applyBorder="1" applyAlignment="1">
      <alignment horizontal="right" vertical="center"/>
    </xf>
    <xf numFmtId="38" fontId="9" fillId="6" borderId="0" xfId="1" applyFont="1" applyFill="1" applyAlignment="1"/>
    <xf numFmtId="177" fontId="9" fillId="6" borderId="0" xfId="2" applyNumberFormat="1" applyFont="1" applyFill="1" applyAlignment="1"/>
    <xf numFmtId="0" fontId="4" fillId="6" borderId="0" xfId="0" applyFont="1" applyFill="1">
      <alignment vertical="center"/>
    </xf>
    <xf numFmtId="0" fontId="10" fillId="6" borderId="0" xfId="0" applyFont="1" applyFill="1">
      <alignment vertical="center"/>
    </xf>
    <xf numFmtId="0" fontId="5" fillId="0" borderId="18" xfId="0" applyFont="1" applyBorder="1" applyAlignment="1"/>
    <xf numFmtId="38" fontId="5" fillId="0" borderId="18" xfId="1" applyFont="1" applyBorder="1" applyAlignment="1"/>
    <xf numFmtId="0" fontId="4" fillId="0" borderId="18" xfId="0" applyFont="1" applyBorder="1">
      <alignment vertical="center"/>
    </xf>
    <xf numFmtId="0" fontId="5" fillId="0" borderId="18" xfId="0" applyFont="1" applyBorder="1">
      <alignment vertical="center"/>
    </xf>
    <xf numFmtId="38" fontId="10" fillId="0" borderId="19" xfId="1" applyFont="1" applyBorder="1" applyAlignment="1"/>
    <xf numFmtId="38" fontId="4" fillId="0" borderId="19" xfId="1" applyFont="1" applyBorder="1" applyAlignment="1"/>
    <xf numFmtId="38" fontId="10" fillId="0" borderId="0" xfId="1" applyFont="1">
      <alignment vertical="center"/>
    </xf>
    <xf numFmtId="38" fontId="18" fillId="0" borderId="15" xfId="1" applyFont="1" applyFill="1" applyBorder="1" applyAlignment="1">
      <alignment horizontal="right" vertical="center"/>
    </xf>
    <xf numFmtId="38" fontId="4" fillId="6" borderId="0" xfId="1" applyFont="1" applyFill="1" applyAlignment="1"/>
    <xf numFmtId="38" fontId="10" fillId="6" borderId="0" xfId="1" applyFont="1" applyFill="1" applyAlignment="1"/>
    <xf numFmtId="0" fontId="5" fillId="6" borderId="0" xfId="0" applyFont="1" applyFill="1" applyBorder="1">
      <alignment vertical="center"/>
    </xf>
    <xf numFmtId="0" fontId="10" fillId="6" borderId="0" xfId="0" applyFont="1" applyFill="1" applyBorder="1">
      <alignment vertical="center"/>
    </xf>
    <xf numFmtId="0" fontId="4" fillId="6" borderId="0" xfId="0" applyFont="1" applyFill="1" applyBorder="1">
      <alignment vertical="center"/>
    </xf>
    <xf numFmtId="0" fontId="5" fillId="6" borderId="18" xfId="0" applyFont="1" applyFill="1" applyBorder="1">
      <alignment vertical="center"/>
    </xf>
    <xf numFmtId="0" fontId="10" fillId="6" borderId="18" xfId="0" applyFont="1" applyFill="1" applyBorder="1">
      <alignment vertical="center"/>
    </xf>
    <xf numFmtId="0" fontId="4" fillId="6" borderId="18" xfId="0" applyFont="1" applyFill="1" applyBorder="1">
      <alignment vertical="center"/>
    </xf>
    <xf numFmtId="0" fontId="5" fillId="6" borderId="6" xfId="0" applyFont="1" applyFill="1" applyBorder="1">
      <alignment vertical="center"/>
    </xf>
    <xf numFmtId="0" fontId="10" fillId="6" borderId="6" xfId="0" applyFont="1" applyFill="1" applyBorder="1">
      <alignment vertical="center"/>
    </xf>
    <xf numFmtId="0" fontId="4" fillId="6" borderId="6" xfId="0" applyFont="1" applyFill="1" applyBorder="1">
      <alignment vertical="center"/>
    </xf>
    <xf numFmtId="38" fontId="4" fillId="0" borderId="8" xfId="1" applyFont="1" applyBorder="1">
      <alignment vertical="center"/>
    </xf>
  </cellXfs>
  <cellStyles count="6">
    <cellStyle name="パーセント" xfId="2" builtinId="5"/>
    <cellStyle name="桁区切り" xfId="1" builtinId="6"/>
    <cellStyle name="桁区切り 2" xfId="3"/>
    <cellStyle name="標準" xfId="0" builtinId="0"/>
    <cellStyle name="標準 3_ZJ01_132101_小金井市_2011" xfId="5"/>
    <cellStyle name="標準 6_APAHO402000" xfId="4"/>
  </cellStyles>
  <dxfs count="0"/>
  <tableStyles count="0" defaultTableStyle="TableStyleMedium9" defaultPivotStyle="PivotStyleLight16"/>
  <colors>
    <mruColors>
      <color rgb="FFFF99FF"/>
      <color rgb="FFFF6600"/>
      <color rgb="FF00FF00"/>
      <color rgb="FF99CC00"/>
      <color rgb="FFFF6699"/>
      <color rgb="FFCCFFFF"/>
      <color rgb="FF99CCFF"/>
      <color rgb="FFFFFF66"/>
      <color rgb="FF33CCCC"/>
      <color rgb="FFFFCC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小金井大規模事業!$I$3</c:f>
              <c:strCache>
                <c:ptCount val="1"/>
                <c:pt idx="0">
                  <c:v>土地</c:v>
                </c:pt>
              </c:strCache>
            </c:strRef>
          </c:tx>
          <c:spPr>
            <a:solidFill>
              <a:schemeClr val="tx2">
                <a:lumMod val="40000"/>
                <a:lumOff val="60000"/>
              </a:schemeClr>
            </a:solidFill>
            <a:ln>
              <a:solidFill>
                <a:prstClr val="black"/>
              </a:solidFill>
            </a:ln>
          </c:spPr>
          <c:val>
            <c:numRef>
              <c:f>小金井大規模事業!$J$3</c:f>
              <c:numCache>
                <c:formatCode>#,##0;[Red]\-#,##0</c:formatCode>
                <c:ptCount val="1"/>
                <c:pt idx="0">
                  <c:v>33732</c:v>
                </c:pt>
              </c:numCache>
            </c:numRef>
          </c:val>
        </c:ser>
        <c:ser>
          <c:idx val="1"/>
          <c:order val="1"/>
          <c:tx>
            <c:strRef>
              <c:f>小金井大規模事業!$I$4</c:f>
              <c:strCache>
                <c:ptCount val="1"/>
                <c:pt idx="0">
                  <c:v>土地以外</c:v>
                </c:pt>
              </c:strCache>
            </c:strRef>
          </c:tx>
          <c:spPr>
            <a:ln>
              <a:solidFill>
                <a:schemeClr val="tx1"/>
              </a:solidFill>
            </a:ln>
          </c:spPr>
          <c:dPt>
            <c:idx val="0"/>
            <c:spPr>
              <a:solidFill>
                <a:schemeClr val="accent6">
                  <a:lumMod val="40000"/>
                  <a:lumOff val="60000"/>
                </a:schemeClr>
              </a:solidFill>
              <a:ln>
                <a:solidFill>
                  <a:schemeClr val="tx1"/>
                </a:solidFill>
              </a:ln>
            </c:spPr>
          </c:dPt>
          <c:val>
            <c:numRef>
              <c:f>小金井大規模事業!$J$4</c:f>
              <c:numCache>
                <c:formatCode>#,##0;[Red]\-#,##0</c:formatCode>
                <c:ptCount val="1"/>
                <c:pt idx="0">
                  <c:v>35901</c:v>
                </c:pt>
              </c:numCache>
            </c:numRef>
          </c:val>
        </c:ser>
        <c:gapWidth val="39"/>
        <c:overlap val="100"/>
        <c:axId val="146123776"/>
        <c:axId val="146129664"/>
      </c:barChart>
      <c:catAx>
        <c:axId val="146123776"/>
        <c:scaling>
          <c:orientation val="minMax"/>
        </c:scaling>
        <c:delete val="1"/>
        <c:axPos val="l"/>
        <c:tickLblPos val="none"/>
        <c:crossAx val="146129664"/>
        <c:crosses val="autoZero"/>
        <c:auto val="1"/>
        <c:lblAlgn val="ctr"/>
        <c:lblOffset val="100"/>
      </c:catAx>
      <c:valAx>
        <c:axId val="146129664"/>
        <c:scaling>
          <c:orientation val="minMax"/>
        </c:scaling>
        <c:axPos val="b"/>
        <c:majorGridlines/>
        <c:numFmt formatCode="0%" sourceLinked="1"/>
        <c:tickLblPos val="nextTo"/>
        <c:txPr>
          <a:bodyPr/>
          <a:lstStyle/>
          <a:p>
            <a:pPr>
              <a:defRPr sz="1400" baseline="0"/>
            </a:pPr>
            <a:endParaRPr lang="ja-JP"/>
          </a:p>
        </c:txPr>
        <c:crossAx val="146123776"/>
        <c:crosses val="autoZero"/>
        <c:crossBetween val="between"/>
      </c:valAx>
    </c:plotArea>
    <c:plotVisOnly val="1"/>
  </c:chart>
  <c:spPr>
    <a:noFill/>
    <a:ln>
      <a:noFill/>
    </a:ln>
  </c:sp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小金井大規模事業!$I$6</c:f>
              <c:strCache>
                <c:ptCount val="1"/>
                <c:pt idx="0">
                  <c:v>土木</c:v>
                </c:pt>
              </c:strCache>
            </c:strRef>
          </c:tx>
          <c:spPr>
            <a:ln>
              <a:solidFill>
                <a:prstClr val="black"/>
              </a:solidFill>
            </a:ln>
          </c:spPr>
          <c:val>
            <c:numRef>
              <c:f>小金井大規模事業!$J$6</c:f>
              <c:numCache>
                <c:formatCode>#,##0;[Red]\-#,##0</c:formatCode>
                <c:ptCount val="1"/>
                <c:pt idx="0">
                  <c:v>38058</c:v>
                </c:pt>
              </c:numCache>
            </c:numRef>
          </c:val>
        </c:ser>
        <c:ser>
          <c:idx val="1"/>
          <c:order val="1"/>
          <c:tx>
            <c:strRef>
              <c:f>小金井大規模事業!$I$7</c:f>
              <c:strCache>
                <c:ptCount val="1"/>
                <c:pt idx="0">
                  <c:v>教育</c:v>
                </c:pt>
              </c:strCache>
            </c:strRef>
          </c:tx>
          <c:spPr>
            <a:ln>
              <a:solidFill>
                <a:schemeClr val="tx1"/>
              </a:solidFill>
            </a:ln>
          </c:spPr>
          <c:val>
            <c:numRef>
              <c:f>小金井大規模事業!$J$7</c:f>
              <c:numCache>
                <c:formatCode>#,##0;[Red]\-#,##0</c:formatCode>
                <c:ptCount val="1"/>
                <c:pt idx="0">
                  <c:v>15121</c:v>
                </c:pt>
              </c:numCache>
            </c:numRef>
          </c:val>
        </c:ser>
        <c:ser>
          <c:idx val="2"/>
          <c:order val="2"/>
          <c:tx>
            <c:strRef>
              <c:f>小金井大規模事業!$I$8</c:f>
              <c:strCache>
                <c:ptCount val="1"/>
                <c:pt idx="0">
                  <c:v>総務</c:v>
                </c:pt>
              </c:strCache>
            </c:strRef>
          </c:tx>
          <c:spPr>
            <a:ln>
              <a:solidFill>
                <a:prstClr val="black"/>
              </a:solidFill>
            </a:ln>
          </c:spPr>
          <c:val>
            <c:numRef>
              <c:f>小金井大規模事業!$J$8</c:f>
              <c:numCache>
                <c:formatCode>#,##0;[Red]\-#,##0</c:formatCode>
                <c:ptCount val="1"/>
                <c:pt idx="0">
                  <c:v>10278</c:v>
                </c:pt>
              </c:numCache>
            </c:numRef>
          </c:val>
        </c:ser>
        <c:ser>
          <c:idx val="3"/>
          <c:order val="3"/>
          <c:tx>
            <c:strRef>
              <c:f>小金井大規模事業!$I$9</c:f>
              <c:strCache>
                <c:ptCount val="1"/>
                <c:pt idx="0">
                  <c:v>民生</c:v>
                </c:pt>
              </c:strCache>
            </c:strRef>
          </c:tx>
          <c:spPr>
            <a:ln>
              <a:solidFill>
                <a:prstClr val="black"/>
              </a:solidFill>
            </a:ln>
          </c:spPr>
          <c:val>
            <c:numRef>
              <c:f>小金井大規模事業!$J$9</c:f>
              <c:numCache>
                <c:formatCode>#,##0;[Red]\-#,##0</c:formatCode>
                <c:ptCount val="1"/>
                <c:pt idx="0">
                  <c:v>3457</c:v>
                </c:pt>
              </c:numCache>
            </c:numRef>
          </c:val>
        </c:ser>
        <c:ser>
          <c:idx val="4"/>
          <c:order val="4"/>
          <c:tx>
            <c:strRef>
              <c:f>小金井大規模事業!$I$10</c:f>
              <c:strCache>
                <c:ptCount val="1"/>
                <c:pt idx="0">
                  <c:v>衛生</c:v>
                </c:pt>
              </c:strCache>
            </c:strRef>
          </c:tx>
          <c:spPr>
            <a:solidFill>
              <a:schemeClr val="bg2">
                <a:lumMod val="50000"/>
              </a:schemeClr>
            </a:solidFill>
            <a:ln>
              <a:solidFill>
                <a:prstClr val="black"/>
              </a:solidFill>
            </a:ln>
          </c:spPr>
          <c:val>
            <c:numRef>
              <c:f>小金井大規模事業!$J$10</c:f>
              <c:numCache>
                <c:formatCode>#,##0;[Red]\-#,##0</c:formatCode>
                <c:ptCount val="1"/>
                <c:pt idx="0">
                  <c:v>2719</c:v>
                </c:pt>
              </c:numCache>
            </c:numRef>
          </c:val>
        </c:ser>
        <c:gapWidth val="37"/>
        <c:overlap val="100"/>
        <c:axId val="146176640"/>
        <c:axId val="146186624"/>
      </c:barChart>
      <c:catAx>
        <c:axId val="146176640"/>
        <c:scaling>
          <c:orientation val="minMax"/>
        </c:scaling>
        <c:delete val="1"/>
        <c:axPos val="l"/>
        <c:tickLblPos val="none"/>
        <c:crossAx val="146186624"/>
        <c:crosses val="autoZero"/>
        <c:auto val="1"/>
        <c:lblAlgn val="ctr"/>
        <c:lblOffset val="100"/>
      </c:catAx>
      <c:valAx>
        <c:axId val="146186624"/>
        <c:scaling>
          <c:orientation val="minMax"/>
        </c:scaling>
        <c:axPos val="b"/>
        <c:majorGridlines/>
        <c:numFmt formatCode="0%" sourceLinked="1"/>
        <c:tickLblPos val="nextTo"/>
        <c:txPr>
          <a:bodyPr/>
          <a:lstStyle/>
          <a:p>
            <a:pPr>
              <a:defRPr sz="1400" baseline="0"/>
            </a:pPr>
            <a:endParaRPr lang="ja-JP"/>
          </a:p>
        </c:txPr>
        <c:crossAx val="146176640"/>
        <c:crosses val="autoZero"/>
        <c:crossBetween val="between"/>
      </c:valAx>
    </c:plotArea>
    <c:plotVisOnly val="1"/>
  </c:chart>
  <c:spPr>
    <a:noFill/>
    <a:ln>
      <a:noFill/>
    </a:ln>
  </c:spPr>
  <c:printSettings>
    <c:headerFooter/>
    <c:pageMargins b="0.75000000000001199" l="0.70000000000000062" r="0.70000000000000062" t="0.750000000000011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小金井大規模事業!$I$32</c:f>
              <c:strCache>
                <c:ptCount val="1"/>
                <c:pt idx="0">
                  <c:v>道路</c:v>
                </c:pt>
              </c:strCache>
            </c:strRef>
          </c:tx>
          <c:spPr>
            <a:solidFill>
              <a:schemeClr val="tx2">
                <a:lumMod val="60000"/>
                <a:lumOff val="40000"/>
              </a:schemeClr>
            </a:solidFill>
            <a:ln>
              <a:solidFill>
                <a:prstClr val="black"/>
              </a:solidFill>
            </a:ln>
          </c:spPr>
          <c:val>
            <c:numRef>
              <c:f>小金井大規模事業!$J$32</c:f>
              <c:numCache>
                <c:formatCode>#,##0;[Red]\-#,##0</c:formatCode>
                <c:ptCount val="1"/>
                <c:pt idx="0">
                  <c:v>16926</c:v>
                </c:pt>
              </c:numCache>
            </c:numRef>
          </c:val>
        </c:ser>
        <c:ser>
          <c:idx val="1"/>
          <c:order val="1"/>
          <c:tx>
            <c:strRef>
              <c:f>小金井大規模事業!$I$33</c:f>
              <c:strCache>
                <c:ptCount val="1"/>
                <c:pt idx="0">
                  <c:v>庁舎</c:v>
                </c:pt>
              </c:strCache>
            </c:strRef>
          </c:tx>
          <c:spPr>
            <a:solidFill>
              <a:schemeClr val="accent3">
                <a:lumMod val="75000"/>
              </a:schemeClr>
            </a:solidFill>
            <a:ln>
              <a:solidFill>
                <a:schemeClr val="tx1"/>
              </a:solidFill>
            </a:ln>
          </c:spPr>
          <c:val>
            <c:numRef>
              <c:f>小金井大規模事業!$J$33</c:f>
              <c:numCache>
                <c:formatCode>#,##0;[Red]\-#,##0</c:formatCode>
                <c:ptCount val="1"/>
                <c:pt idx="0">
                  <c:v>8296</c:v>
                </c:pt>
              </c:numCache>
            </c:numRef>
          </c:val>
        </c:ser>
        <c:ser>
          <c:idx val="2"/>
          <c:order val="2"/>
          <c:tx>
            <c:strRef>
              <c:f>小金井大規模事業!$I$34</c:f>
              <c:strCache>
                <c:ptCount val="1"/>
                <c:pt idx="0">
                  <c:v>立体交差</c:v>
                </c:pt>
              </c:strCache>
            </c:strRef>
          </c:tx>
          <c:spPr>
            <a:solidFill>
              <a:schemeClr val="tx2">
                <a:lumMod val="40000"/>
                <a:lumOff val="60000"/>
              </a:schemeClr>
            </a:solidFill>
            <a:ln>
              <a:solidFill>
                <a:prstClr val="black"/>
              </a:solidFill>
            </a:ln>
          </c:spPr>
          <c:val>
            <c:numRef>
              <c:f>小金井大規模事業!$J$34</c:f>
              <c:numCache>
                <c:formatCode>#,##0;[Red]\-#,##0</c:formatCode>
                <c:ptCount val="1"/>
                <c:pt idx="0">
                  <c:v>6904</c:v>
                </c:pt>
              </c:numCache>
            </c:numRef>
          </c:val>
        </c:ser>
        <c:ser>
          <c:idx val="3"/>
          <c:order val="3"/>
          <c:tx>
            <c:strRef>
              <c:f>小金井大規模事業!$I$35</c:f>
              <c:strCache>
                <c:ptCount val="1"/>
                <c:pt idx="0">
                  <c:v>再開発</c:v>
                </c:pt>
              </c:strCache>
            </c:strRef>
          </c:tx>
          <c:spPr>
            <a:solidFill>
              <a:schemeClr val="accent1">
                <a:lumMod val="60000"/>
                <a:lumOff val="40000"/>
              </a:schemeClr>
            </a:solidFill>
            <a:ln>
              <a:solidFill>
                <a:prstClr val="black"/>
              </a:solidFill>
            </a:ln>
          </c:spPr>
          <c:val>
            <c:numRef>
              <c:f>小金井大規模事業!$J$35</c:f>
              <c:numCache>
                <c:formatCode>#,##0;[Red]\-#,##0</c:formatCode>
                <c:ptCount val="1"/>
                <c:pt idx="0">
                  <c:v>6818</c:v>
                </c:pt>
              </c:numCache>
            </c:numRef>
          </c:val>
        </c:ser>
        <c:ser>
          <c:idx val="4"/>
          <c:order val="4"/>
          <c:tx>
            <c:strRef>
              <c:f>小金井大規模事業!$I$36</c:f>
              <c:strCache>
                <c:ptCount val="1"/>
                <c:pt idx="0">
                  <c:v>体育施設</c:v>
                </c:pt>
              </c:strCache>
            </c:strRef>
          </c:tx>
          <c:spPr>
            <a:solidFill>
              <a:schemeClr val="accent2">
                <a:lumMod val="20000"/>
                <a:lumOff val="80000"/>
              </a:schemeClr>
            </a:solidFill>
            <a:ln>
              <a:solidFill>
                <a:schemeClr val="tx1"/>
              </a:solidFill>
            </a:ln>
          </c:spPr>
          <c:val>
            <c:numRef>
              <c:f>小金井大規模事業!$J$36</c:f>
              <c:numCache>
                <c:formatCode>#,##0;[Red]\-#,##0</c:formatCode>
                <c:ptCount val="1"/>
                <c:pt idx="0">
                  <c:v>4522</c:v>
                </c:pt>
              </c:numCache>
            </c:numRef>
          </c:val>
        </c:ser>
        <c:ser>
          <c:idx val="5"/>
          <c:order val="5"/>
          <c:tx>
            <c:strRef>
              <c:f>小金井大規模事業!$I$37</c:f>
              <c:strCache>
                <c:ptCount val="1"/>
                <c:pt idx="0">
                  <c:v>中学校</c:v>
                </c:pt>
              </c:strCache>
            </c:strRef>
          </c:tx>
          <c:spPr>
            <a:solidFill>
              <a:schemeClr val="accent2">
                <a:lumMod val="40000"/>
                <a:lumOff val="60000"/>
              </a:schemeClr>
            </a:solidFill>
            <a:ln>
              <a:solidFill>
                <a:prstClr val="black"/>
              </a:solidFill>
            </a:ln>
          </c:spPr>
          <c:val>
            <c:numRef>
              <c:f>小金井大規模事業!$J$37</c:f>
              <c:numCache>
                <c:formatCode>#,##0;[Red]\-#,##0</c:formatCode>
                <c:ptCount val="1"/>
                <c:pt idx="0">
                  <c:v>4380</c:v>
                </c:pt>
              </c:numCache>
            </c:numRef>
          </c:val>
        </c:ser>
        <c:ser>
          <c:idx val="6"/>
          <c:order val="6"/>
          <c:tx>
            <c:strRef>
              <c:f>小金井大規模事業!$I$38</c:f>
              <c:strCache>
                <c:ptCount val="1"/>
                <c:pt idx="0">
                  <c:v>小学校</c:v>
                </c:pt>
              </c:strCache>
            </c:strRef>
          </c:tx>
          <c:spPr>
            <a:solidFill>
              <a:schemeClr val="accent2">
                <a:lumMod val="60000"/>
                <a:lumOff val="40000"/>
              </a:schemeClr>
            </a:solidFill>
            <a:ln>
              <a:solidFill>
                <a:prstClr val="black"/>
              </a:solidFill>
            </a:ln>
          </c:spPr>
          <c:val>
            <c:numRef>
              <c:f>小金井大規模事業!$J$38</c:f>
              <c:numCache>
                <c:formatCode>#,##0;[Red]\-#,##0</c:formatCode>
                <c:ptCount val="1"/>
                <c:pt idx="0">
                  <c:v>4153</c:v>
                </c:pt>
              </c:numCache>
            </c:numRef>
          </c:val>
        </c:ser>
        <c:ser>
          <c:idx val="7"/>
          <c:order val="7"/>
          <c:tx>
            <c:strRef>
              <c:f>小金井大規模事業!$I$39</c:f>
              <c:strCache>
                <c:ptCount val="1"/>
                <c:pt idx="0">
                  <c:v>公園</c:v>
                </c:pt>
              </c:strCache>
            </c:strRef>
          </c:tx>
          <c:spPr>
            <a:solidFill>
              <a:schemeClr val="accent1">
                <a:lumMod val="75000"/>
              </a:schemeClr>
            </a:solidFill>
            <a:ln>
              <a:solidFill>
                <a:schemeClr val="tx1"/>
              </a:solidFill>
            </a:ln>
          </c:spPr>
          <c:val>
            <c:numRef>
              <c:f>小金井大規模事業!$J$39</c:f>
              <c:numCache>
                <c:formatCode>#,##0;[Red]\-#,##0</c:formatCode>
                <c:ptCount val="1"/>
                <c:pt idx="0">
                  <c:v>3987</c:v>
                </c:pt>
              </c:numCache>
            </c:numRef>
          </c:val>
        </c:ser>
        <c:ser>
          <c:idx val="8"/>
          <c:order val="8"/>
          <c:tx>
            <c:strRef>
              <c:f>小金井大規模事業!$I$40</c:f>
              <c:strCache>
                <c:ptCount val="1"/>
                <c:pt idx="0">
                  <c:v>土地区画整理</c:v>
                </c:pt>
              </c:strCache>
            </c:strRef>
          </c:tx>
          <c:spPr>
            <a:solidFill>
              <a:schemeClr val="accent1">
                <a:lumMod val="50000"/>
              </a:schemeClr>
            </a:solidFill>
            <a:ln>
              <a:solidFill>
                <a:prstClr val="black"/>
              </a:solidFill>
            </a:ln>
          </c:spPr>
          <c:val>
            <c:numRef>
              <c:f>小金井大規模事業!$J$40</c:f>
              <c:numCache>
                <c:formatCode>#,##0;[Red]\-#,##0</c:formatCode>
                <c:ptCount val="1"/>
                <c:pt idx="0">
                  <c:v>2209</c:v>
                </c:pt>
              </c:numCache>
            </c:numRef>
          </c:val>
        </c:ser>
        <c:ser>
          <c:idx val="9"/>
          <c:order val="9"/>
          <c:tx>
            <c:strRef>
              <c:f>小金井大規模事業!$I$41</c:f>
              <c:strCache>
                <c:ptCount val="1"/>
                <c:pt idx="0">
                  <c:v>障害者福祉</c:v>
                </c:pt>
              </c:strCache>
            </c:strRef>
          </c:tx>
          <c:spPr>
            <a:solidFill>
              <a:schemeClr val="accent4">
                <a:lumMod val="60000"/>
                <a:lumOff val="40000"/>
              </a:schemeClr>
            </a:solidFill>
            <a:ln>
              <a:solidFill>
                <a:prstClr val="black"/>
              </a:solidFill>
            </a:ln>
          </c:spPr>
          <c:val>
            <c:numRef>
              <c:f>小金井大規模事業!$J$41</c:f>
              <c:numCache>
                <c:formatCode>#,##0;[Red]\-#,##0</c:formatCode>
                <c:ptCount val="1"/>
                <c:pt idx="0">
                  <c:v>2089</c:v>
                </c:pt>
              </c:numCache>
            </c:numRef>
          </c:val>
        </c:ser>
        <c:ser>
          <c:idx val="10"/>
          <c:order val="10"/>
          <c:tx>
            <c:strRef>
              <c:f>小金井大規模事業!$I$42</c:f>
              <c:strCache>
                <c:ptCount val="1"/>
                <c:pt idx="0">
                  <c:v>ごみ処理</c:v>
                </c:pt>
              </c:strCache>
            </c:strRef>
          </c:tx>
          <c:spPr>
            <a:solidFill>
              <a:schemeClr val="bg2">
                <a:lumMod val="50000"/>
              </a:schemeClr>
            </a:solidFill>
            <a:ln>
              <a:solidFill>
                <a:prstClr val="black"/>
              </a:solidFill>
            </a:ln>
          </c:spPr>
          <c:val>
            <c:numRef>
              <c:f>小金井大規模事業!$J$42</c:f>
              <c:numCache>
                <c:formatCode>#,##0;[Red]\-#,##0</c:formatCode>
                <c:ptCount val="1"/>
                <c:pt idx="0">
                  <c:v>2007</c:v>
                </c:pt>
              </c:numCache>
            </c:numRef>
          </c:val>
        </c:ser>
        <c:ser>
          <c:idx val="11"/>
          <c:order val="11"/>
          <c:tx>
            <c:strRef>
              <c:f>小金井大規模事業!$I$43</c:f>
              <c:strCache>
                <c:ptCount val="1"/>
                <c:pt idx="0">
                  <c:v>その他</c:v>
                </c:pt>
              </c:strCache>
            </c:strRef>
          </c:tx>
          <c:spPr>
            <a:ln>
              <a:solidFill>
                <a:prstClr val="black"/>
              </a:solidFill>
            </a:ln>
          </c:spPr>
          <c:val>
            <c:numRef>
              <c:f>小金井大規模事業!$J$43</c:f>
              <c:numCache>
                <c:formatCode>#,##0;[Red]\-#,##0</c:formatCode>
                <c:ptCount val="1"/>
                <c:pt idx="0">
                  <c:v>7342</c:v>
                </c:pt>
              </c:numCache>
            </c:numRef>
          </c:val>
        </c:ser>
        <c:gapWidth val="43"/>
        <c:overlap val="100"/>
        <c:axId val="146391040"/>
        <c:axId val="146392576"/>
      </c:barChart>
      <c:catAx>
        <c:axId val="146391040"/>
        <c:scaling>
          <c:orientation val="minMax"/>
        </c:scaling>
        <c:delete val="1"/>
        <c:axPos val="l"/>
        <c:tickLblPos val="none"/>
        <c:crossAx val="146392576"/>
        <c:crosses val="autoZero"/>
        <c:auto val="1"/>
        <c:lblAlgn val="ctr"/>
        <c:lblOffset val="100"/>
      </c:catAx>
      <c:valAx>
        <c:axId val="146392576"/>
        <c:scaling>
          <c:orientation val="minMax"/>
        </c:scaling>
        <c:axPos val="b"/>
        <c:majorGridlines/>
        <c:numFmt formatCode="0%" sourceLinked="1"/>
        <c:tickLblPos val="nextTo"/>
        <c:txPr>
          <a:bodyPr/>
          <a:lstStyle/>
          <a:p>
            <a:pPr>
              <a:defRPr sz="1400" baseline="0"/>
            </a:pPr>
            <a:endParaRPr lang="ja-JP"/>
          </a:p>
        </c:txPr>
        <c:crossAx val="146391040"/>
        <c:crosses val="autoZero"/>
        <c:crossBetween val="between"/>
      </c:valAx>
    </c:plotArea>
    <c:plotVisOnly val="1"/>
  </c:chart>
  <c:spPr>
    <a:noFill/>
    <a:ln>
      <a:noFill/>
    </a:ln>
  </c:spPr>
  <c:printSettings>
    <c:headerFooter/>
    <c:pageMargins b="0.75000000000001221" l="0.70000000000000062" r="0.70000000000000062" t="0.7500000000000122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314324</xdr:colOff>
      <xdr:row>3</xdr:row>
      <xdr:rowOff>19050</xdr:rowOff>
    </xdr:from>
    <xdr:to>
      <xdr:col>17</xdr:col>
      <xdr:colOff>200025</xdr:colOff>
      <xdr:row>9</xdr:row>
      <xdr:rowOff>114298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342900</xdr:colOff>
      <xdr:row>10</xdr:row>
      <xdr:rowOff>133350</xdr:rowOff>
    </xdr:from>
    <xdr:to>
      <xdr:col>17</xdr:col>
      <xdr:colOff>228601</xdr:colOff>
      <xdr:row>17</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390525</xdr:colOff>
      <xdr:row>19</xdr:row>
      <xdr:rowOff>161925</xdr:rowOff>
    </xdr:from>
    <xdr:to>
      <xdr:col>17</xdr:col>
      <xdr:colOff>276226</xdr:colOff>
      <xdr:row>26</xdr:row>
      <xdr:rowOff>95250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I359"/>
  <sheetViews>
    <sheetView tabSelected="1" zoomScale="80" zoomScaleNormal="80" workbookViewId="0">
      <pane xSplit="4" ySplit="2" topLeftCell="AC3" activePane="bottomRight" state="frozen"/>
      <selection pane="topRight" activeCell="E1" sqref="E1"/>
      <selection pane="bottomLeft" activeCell="A3" sqref="A3"/>
      <selection pane="bottomRight" activeCell="AI130" sqref="AI130"/>
    </sheetView>
  </sheetViews>
  <sheetFormatPr defaultRowHeight="13.5"/>
  <cols>
    <col min="1" max="1" width="4.625" style="4" customWidth="1"/>
    <col min="2" max="4" width="9" style="1"/>
    <col min="5" max="9" width="0" style="1" hidden="1" customWidth="1"/>
    <col min="10" max="24" width="0" style="4" hidden="1" customWidth="1"/>
    <col min="25" max="28" width="9.25" style="4" hidden="1" customWidth="1"/>
    <col min="29" max="29" width="10.125" style="4" bestFit="1" customWidth="1"/>
    <col min="30" max="32" width="10" style="4" bestFit="1" customWidth="1"/>
    <col min="33" max="33" width="10" style="1" bestFit="1" customWidth="1"/>
    <col min="34" max="34" width="11.125" style="4" bestFit="1" customWidth="1"/>
    <col min="35" max="35" width="10" style="4" bestFit="1" customWidth="1"/>
    <col min="36" max="36" width="10.125" style="4" customWidth="1"/>
    <col min="37" max="37" width="10" style="4" bestFit="1" customWidth="1"/>
    <col min="38" max="38" width="10" style="1" bestFit="1" customWidth="1"/>
    <col min="39" max="42" width="10" style="4" bestFit="1" customWidth="1"/>
    <col min="43" max="43" width="10.25" style="1" customWidth="1"/>
    <col min="44" max="45" width="10" style="4" bestFit="1" customWidth="1"/>
    <col min="46" max="46" width="10.125" style="1" customWidth="1"/>
    <col min="47" max="48" width="10" style="1" bestFit="1" customWidth="1"/>
    <col min="49" max="49" width="10.125" style="1" bestFit="1" customWidth="1"/>
    <col min="50" max="50" width="11.75" style="4" customWidth="1"/>
    <col min="51" max="51" width="10.375" style="4" customWidth="1"/>
    <col min="52" max="52" width="10.625" style="4" bestFit="1" customWidth="1"/>
    <col min="53" max="54" width="10" style="4" bestFit="1" customWidth="1"/>
    <col min="55" max="55" width="11.125" style="4" bestFit="1" customWidth="1"/>
    <col min="56" max="56" width="10" style="4" bestFit="1" customWidth="1"/>
    <col min="57" max="61" width="9" style="4"/>
  </cols>
  <sheetData>
    <row r="1" spans="1:61">
      <c r="A1" s="14"/>
      <c r="B1" s="11"/>
      <c r="C1" s="11"/>
      <c r="D1" s="11"/>
      <c r="E1" s="6">
        <v>1965</v>
      </c>
      <c r="F1" s="6">
        <v>1966</v>
      </c>
      <c r="G1" s="6">
        <v>1967</v>
      </c>
      <c r="H1" s="6">
        <v>1968</v>
      </c>
      <c r="I1" s="6">
        <v>1969</v>
      </c>
      <c r="J1" s="6">
        <v>1970</v>
      </c>
      <c r="K1" s="3">
        <v>1971</v>
      </c>
      <c r="L1" s="3">
        <v>1972</v>
      </c>
      <c r="M1" s="3">
        <v>1973</v>
      </c>
      <c r="N1" s="3">
        <v>1974</v>
      </c>
      <c r="O1" s="3">
        <v>1975</v>
      </c>
      <c r="P1" s="3">
        <v>1976</v>
      </c>
      <c r="Q1" s="3">
        <v>1977</v>
      </c>
      <c r="R1" s="3">
        <v>1978</v>
      </c>
      <c r="S1" s="3">
        <v>1979</v>
      </c>
      <c r="T1" s="3">
        <v>1980</v>
      </c>
      <c r="U1" s="3">
        <v>1981</v>
      </c>
      <c r="V1" s="3">
        <v>1982</v>
      </c>
      <c r="W1" s="3">
        <v>1983</v>
      </c>
      <c r="X1" s="3">
        <v>1984</v>
      </c>
      <c r="Y1" s="3">
        <v>1985</v>
      </c>
      <c r="Z1" s="3">
        <v>1986</v>
      </c>
      <c r="AA1" s="3">
        <v>1987</v>
      </c>
      <c r="AB1" s="3">
        <v>1988</v>
      </c>
      <c r="AC1" s="3">
        <v>1989</v>
      </c>
      <c r="AD1" s="3">
        <v>1990</v>
      </c>
      <c r="AE1" s="3">
        <v>1991</v>
      </c>
      <c r="AF1" s="3">
        <v>1992</v>
      </c>
      <c r="AG1" s="42">
        <v>1993</v>
      </c>
      <c r="AH1" s="3">
        <v>1994</v>
      </c>
      <c r="AI1" s="3">
        <v>1995</v>
      </c>
      <c r="AJ1" s="3">
        <v>1996</v>
      </c>
      <c r="AK1" s="3">
        <v>1997</v>
      </c>
      <c r="AL1" s="42">
        <v>1998</v>
      </c>
      <c r="AM1" s="3">
        <v>1999</v>
      </c>
      <c r="AN1" s="3">
        <v>2000</v>
      </c>
      <c r="AO1" s="3">
        <v>2001</v>
      </c>
      <c r="AP1" s="3">
        <v>2002</v>
      </c>
      <c r="AQ1" s="42">
        <v>2003</v>
      </c>
      <c r="AR1" s="3">
        <v>2004</v>
      </c>
      <c r="AS1" s="3">
        <v>2005</v>
      </c>
      <c r="AT1" s="42">
        <v>2006</v>
      </c>
      <c r="AU1" s="42">
        <v>2007</v>
      </c>
      <c r="AV1" s="42">
        <v>2008</v>
      </c>
      <c r="AW1" s="42">
        <v>2009</v>
      </c>
      <c r="AX1" s="3">
        <v>2010</v>
      </c>
      <c r="AY1" s="3">
        <v>2011</v>
      </c>
      <c r="AZ1" s="3">
        <v>2012</v>
      </c>
      <c r="BA1" s="3">
        <v>2013</v>
      </c>
      <c r="BB1" s="3">
        <v>2014</v>
      </c>
      <c r="BC1" s="14"/>
      <c r="BD1" s="14"/>
      <c r="BE1" s="14"/>
      <c r="BF1" s="14"/>
      <c r="BG1" s="14"/>
      <c r="BH1" s="14"/>
      <c r="BI1" s="14"/>
    </row>
    <row r="2" spans="1:61">
      <c r="A2" s="14"/>
      <c r="B2" s="7" t="s">
        <v>0</v>
      </c>
      <c r="C2" s="11"/>
      <c r="D2" s="11"/>
      <c r="E2" s="6" t="s">
        <v>267</v>
      </c>
      <c r="F2" s="6" t="s">
        <v>268</v>
      </c>
      <c r="G2" s="6" t="s">
        <v>269</v>
      </c>
      <c r="H2" s="6" t="s">
        <v>270</v>
      </c>
      <c r="I2" s="6" t="s">
        <v>271</v>
      </c>
      <c r="J2" s="6" t="s">
        <v>1</v>
      </c>
      <c r="K2" s="3" t="s">
        <v>2</v>
      </c>
      <c r="L2" s="3" t="s">
        <v>3</v>
      </c>
      <c r="M2" s="3" t="s">
        <v>4</v>
      </c>
      <c r="N2" s="3" t="s">
        <v>5</v>
      </c>
      <c r="O2" s="3" t="s">
        <v>6</v>
      </c>
      <c r="P2" s="3" t="s">
        <v>7</v>
      </c>
      <c r="Q2" s="3" t="s">
        <v>8</v>
      </c>
      <c r="R2" s="3" t="s">
        <v>9</v>
      </c>
      <c r="S2" s="3" t="s">
        <v>10</v>
      </c>
      <c r="T2" s="3" t="s">
        <v>11</v>
      </c>
      <c r="U2" s="3" t="s">
        <v>12</v>
      </c>
      <c r="V2" s="3" t="s">
        <v>13</v>
      </c>
      <c r="W2" s="3" t="s">
        <v>14</v>
      </c>
      <c r="X2" s="3" t="s">
        <v>15</v>
      </c>
      <c r="Y2" s="3" t="s">
        <v>16</v>
      </c>
      <c r="Z2" s="3" t="s">
        <v>17</v>
      </c>
      <c r="AA2" s="3" t="s">
        <v>18</v>
      </c>
      <c r="AB2" s="3" t="s">
        <v>19</v>
      </c>
      <c r="AC2" s="3" t="s">
        <v>20</v>
      </c>
      <c r="AD2" s="3" t="s">
        <v>21</v>
      </c>
      <c r="AE2" s="3" t="s">
        <v>22</v>
      </c>
      <c r="AF2" s="3" t="s">
        <v>23</v>
      </c>
      <c r="AG2" s="42" t="s">
        <v>24</v>
      </c>
      <c r="AH2" s="3" t="s">
        <v>25</v>
      </c>
      <c r="AI2" s="3" t="s">
        <v>26</v>
      </c>
      <c r="AJ2" s="3" t="s">
        <v>27</v>
      </c>
      <c r="AK2" s="3" t="s">
        <v>28</v>
      </c>
      <c r="AL2" s="42" t="s">
        <v>29</v>
      </c>
      <c r="AM2" s="3" t="s">
        <v>30</v>
      </c>
      <c r="AN2" s="3" t="s">
        <v>31</v>
      </c>
      <c r="AO2" s="3" t="s">
        <v>32</v>
      </c>
      <c r="AP2" s="3" t="s">
        <v>33</v>
      </c>
      <c r="AQ2" s="42" t="s">
        <v>34</v>
      </c>
      <c r="AR2" s="3" t="s">
        <v>35</v>
      </c>
      <c r="AS2" s="3" t="s">
        <v>36</v>
      </c>
      <c r="AT2" s="42" t="s">
        <v>37</v>
      </c>
      <c r="AU2" s="42" t="s">
        <v>38</v>
      </c>
      <c r="AV2" s="42" t="s">
        <v>39</v>
      </c>
      <c r="AW2" s="42" t="s">
        <v>40</v>
      </c>
      <c r="AX2" s="3" t="s">
        <v>41</v>
      </c>
      <c r="AY2" s="3" t="s">
        <v>265</v>
      </c>
      <c r="AZ2" s="3" t="s">
        <v>266</v>
      </c>
      <c r="BA2" s="3" t="s">
        <v>289</v>
      </c>
      <c r="BB2" s="3" t="s">
        <v>470</v>
      </c>
      <c r="BC2" s="14"/>
      <c r="BD2" s="14"/>
      <c r="BE2" s="14"/>
      <c r="BF2" s="14"/>
      <c r="BG2" s="14"/>
      <c r="BH2" s="14"/>
      <c r="BI2" s="14"/>
    </row>
    <row r="3" spans="1:61" ht="14.25" thickBot="1">
      <c r="A3" s="14"/>
      <c r="B3" s="51"/>
      <c r="C3" s="11"/>
      <c r="D3" s="11"/>
      <c r="E3" s="15"/>
      <c r="F3" s="15"/>
      <c r="G3" s="15"/>
      <c r="H3" s="15"/>
      <c r="I3" s="15"/>
      <c r="J3" s="15"/>
      <c r="K3" s="15"/>
      <c r="L3" s="15"/>
      <c r="M3" s="15"/>
      <c r="N3" s="15"/>
      <c r="O3" s="15"/>
      <c r="P3" s="15"/>
      <c r="Q3" s="15"/>
      <c r="R3" s="15"/>
      <c r="S3" s="15"/>
      <c r="T3" s="15"/>
      <c r="U3" s="15"/>
      <c r="V3" s="15"/>
      <c r="W3" s="15"/>
      <c r="X3" s="15"/>
      <c r="Y3" s="15"/>
      <c r="Z3" s="15"/>
      <c r="AA3" s="15"/>
      <c r="AB3" s="15"/>
      <c r="AC3" s="15">
        <v>1</v>
      </c>
      <c r="AD3" s="15">
        <v>2</v>
      </c>
      <c r="AE3" s="15">
        <v>3</v>
      </c>
      <c r="AF3" s="15">
        <v>4</v>
      </c>
      <c r="AG3" s="15">
        <v>5</v>
      </c>
      <c r="AH3" s="15">
        <v>6</v>
      </c>
      <c r="AI3" s="15">
        <v>7</v>
      </c>
      <c r="AJ3" s="15">
        <v>8</v>
      </c>
      <c r="AK3" s="15">
        <v>9</v>
      </c>
      <c r="AL3" s="15">
        <v>10</v>
      </c>
      <c r="AM3" s="15">
        <v>11</v>
      </c>
      <c r="AN3" s="15">
        <v>12</v>
      </c>
      <c r="AO3" s="15">
        <v>13</v>
      </c>
      <c r="AP3" s="15">
        <v>14</v>
      </c>
      <c r="AQ3" s="15">
        <v>15</v>
      </c>
      <c r="AR3" s="15">
        <v>16</v>
      </c>
      <c r="AS3" s="15">
        <v>17</v>
      </c>
      <c r="AT3" s="15">
        <v>18</v>
      </c>
      <c r="AU3" s="15">
        <v>19</v>
      </c>
      <c r="AV3" s="15">
        <v>20</v>
      </c>
      <c r="AW3" s="15">
        <v>21</v>
      </c>
      <c r="AX3" s="15">
        <v>22</v>
      </c>
      <c r="AY3" s="15">
        <v>23</v>
      </c>
      <c r="AZ3" s="15">
        <v>24</v>
      </c>
      <c r="BA3" s="15">
        <v>25</v>
      </c>
      <c r="BB3" s="15">
        <v>26</v>
      </c>
      <c r="BC3" s="14"/>
      <c r="BD3" s="14"/>
      <c r="BE3" s="14"/>
      <c r="BF3" s="14"/>
      <c r="BG3" s="14"/>
      <c r="BH3" s="14"/>
      <c r="BI3" s="14"/>
    </row>
    <row r="4" spans="1:61">
      <c r="A4" s="21" t="s">
        <v>92</v>
      </c>
      <c r="B4" s="20"/>
      <c r="C4" s="20" t="s">
        <v>93</v>
      </c>
      <c r="D4" s="20"/>
      <c r="E4" s="20"/>
      <c r="F4" s="20"/>
      <c r="G4" s="20"/>
      <c r="H4" s="20"/>
      <c r="I4" s="20"/>
      <c r="J4" s="21"/>
      <c r="K4" s="21"/>
      <c r="L4" s="21"/>
      <c r="M4" s="21"/>
      <c r="N4" s="21"/>
      <c r="O4" s="21"/>
      <c r="P4" s="21"/>
      <c r="Q4" s="21"/>
      <c r="R4" s="21"/>
      <c r="S4" s="21"/>
      <c r="T4" s="21"/>
      <c r="U4" s="21"/>
      <c r="V4" s="21"/>
      <c r="W4" s="21"/>
      <c r="X4" s="37"/>
      <c r="Y4" s="37"/>
      <c r="Z4" s="37"/>
      <c r="AA4" s="37"/>
      <c r="AB4" s="37"/>
      <c r="AC4" s="37"/>
      <c r="AD4" s="37"/>
      <c r="AE4" s="37"/>
      <c r="AF4" s="37"/>
      <c r="AG4" s="20"/>
      <c r="AH4" s="37"/>
      <c r="AI4" s="37"/>
      <c r="AJ4" s="37"/>
      <c r="AK4" s="37"/>
      <c r="AL4" s="20"/>
      <c r="AM4" s="37"/>
      <c r="AN4" s="37"/>
      <c r="AO4" s="37"/>
      <c r="AP4" s="37"/>
      <c r="AQ4" s="20"/>
      <c r="AR4" s="37"/>
      <c r="AS4" s="37"/>
      <c r="AT4" s="20"/>
      <c r="AU4" s="20"/>
      <c r="AV4" s="48"/>
      <c r="AW4" s="49"/>
      <c r="AX4" s="50"/>
      <c r="AY4" s="37"/>
      <c r="AZ4" s="21"/>
      <c r="BA4" s="21"/>
      <c r="BB4" s="21"/>
      <c r="BC4" s="21"/>
      <c r="BD4" s="21"/>
      <c r="BE4" s="21"/>
      <c r="BF4" s="21"/>
      <c r="BG4" s="21"/>
      <c r="BH4" s="21"/>
      <c r="BI4" s="21"/>
    </row>
    <row r="5" spans="1:61">
      <c r="A5" s="5" t="s">
        <v>94</v>
      </c>
      <c r="B5" s="54" t="s">
        <v>95</v>
      </c>
      <c r="C5" s="5" t="s">
        <v>96</v>
      </c>
      <c r="D5" s="5"/>
      <c r="E5" s="5"/>
      <c r="F5" s="5"/>
      <c r="G5" s="5"/>
      <c r="H5" s="5"/>
      <c r="I5" s="5"/>
      <c r="J5" s="5"/>
      <c r="K5" s="5"/>
      <c r="L5" s="5"/>
      <c r="M5" s="5"/>
      <c r="N5" s="5"/>
      <c r="O5" s="5"/>
      <c r="P5" s="5"/>
      <c r="Q5" s="5"/>
      <c r="R5" s="5"/>
      <c r="S5" s="5"/>
      <c r="T5" s="5">
        <v>98424</v>
      </c>
      <c r="U5" s="5">
        <v>98394</v>
      </c>
      <c r="V5" s="5">
        <v>99131</v>
      </c>
      <c r="W5" s="5">
        <v>99766</v>
      </c>
      <c r="X5" s="5">
        <v>100427</v>
      </c>
      <c r="Y5" s="29">
        <v>100926</v>
      </c>
      <c r="Z5" s="29">
        <v>101367</v>
      </c>
      <c r="AA5" s="29">
        <v>100781</v>
      </c>
      <c r="AB5" s="29">
        <v>101244</v>
      </c>
      <c r="AC5" s="29">
        <v>101642</v>
      </c>
      <c r="AD5" s="29">
        <v>102391</v>
      </c>
      <c r="AE5" s="29">
        <v>103301</v>
      </c>
      <c r="AF5" s="29">
        <v>103073</v>
      </c>
      <c r="AG5" s="29">
        <v>103118</v>
      </c>
      <c r="AH5" s="29">
        <v>104311</v>
      </c>
      <c r="AI5" s="29">
        <v>105285</v>
      </c>
      <c r="AJ5" s="29">
        <v>106140</v>
      </c>
      <c r="AK5" s="29">
        <v>106175</v>
      </c>
      <c r="AL5" s="29">
        <v>106478</v>
      </c>
      <c r="AM5" s="29">
        <v>106481</v>
      </c>
      <c r="AN5" s="29">
        <v>107217</v>
      </c>
      <c r="AO5" s="29">
        <v>107303</v>
      </c>
      <c r="AP5" s="29">
        <v>108387</v>
      </c>
      <c r="AQ5" s="29">
        <v>108531</v>
      </c>
      <c r="AR5" s="29">
        <v>109002</v>
      </c>
      <c r="AS5" s="29">
        <v>109455</v>
      </c>
      <c r="AT5" s="29">
        <v>109721</v>
      </c>
      <c r="AU5" s="29">
        <v>110558</v>
      </c>
      <c r="AV5" s="5">
        <v>111321</v>
      </c>
      <c r="AW5" s="5">
        <v>111820</v>
      </c>
      <c r="AX5" s="5">
        <v>113275</v>
      </c>
      <c r="AY5" s="5">
        <v>113726</v>
      </c>
      <c r="AZ5" s="5">
        <v>116445</v>
      </c>
      <c r="BA5" s="5">
        <v>117079</v>
      </c>
      <c r="BB5" s="5"/>
      <c r="BC5" s="5"/>
      <c r="BD5" s="29"/>
      <c r="BE5" s="29"/>
      <c r="BF5" s="5"/>
      <c r="BG5" s="5"/>
      <c r="BH5" s="5"/>
      <c r="BI5" s="5"/>
    </row>
    <row r="6" spans="1:61">
      <c r="A6" s="14"/>
      <c r="B6" s="14" t="s">
        <v>97</v>
      </c>
      <c r="C6" s="14" t="s">
        <v>272</v>
      </c>
      <c r="D6" s="14"/>
      <c r="E6" s="55"/>
      <c r="F6" s="55"/>
      <c r="G6" s="55"/>
      <c r="H6" s="55"/>
      <c r="I6" s="55"/>
      <c r="J6" s="55"/>
      <c r="K6" s="55"/>
      <c r="L6" s="55"/>
      <c r="M6" s="55"/>
      <c r="N6" s="55"/>
      <c r="O6" s="55"/>
      <c r="P6" s="55"/>
      <c r="Q6" s="55"/>
      <c r="R6" s="55"/>
      <c r="S6" s="55"/>
      <c r="T6" s="55"/>
      <c r="U6" s="55"/>
      <c r="V6" s="55"/>
      <c r="W6" s="55"/>
      <c r="X6" s="55"/>
      <c r="Y6" s="29">
        <v>8431</v>
      </c>
      <c r="Z6" s="29">
        <v>8902</v>
      </c>
      <c r="AA6" s="29">
        <v>9233</v>
      </c>
      <c r="AB6" s="29">
        <v>9467</v>
      </c>
      <c r="AC6" s="29">
        <v>9914</v>
      </c>
      <c r="AD6" s="29">
        <v>10399</v>
      </c>
      <c r="AE6" s="29">
        <v>11112</v>
      </c>
      <c r="AF6" s="29">
        <v>11713</v>
      </c>
      <c r="AG6" s="29">
        <v>12226</v>
      </c>
      <c r="AH6" s="29">
        <v>12963</v>
      </c>
      <c r="AI6" s="29">
        <v>13585</v>
      </c>
      <c r="AJ6" s="29">
        <v>14390</v>
      </c>
      <c r="AK6" s="29">
        <v>14984</v>
      </c>
      <c r="AL6" s="29">
        <v>15565</v>
      </c>
      <c r="AM6" s="29">
        <v>16152</v>
      </c>
      <c r="AN6" s="29">
        <v>16844</v>
      </c>
      <c r="AO6" s="29">
        <v>17349</v>
      </c>
      <c r="AP6" s="29">
        <v>17872</v>
      </c>
      <c r="AQ6" s="29">
        <v>18295</v>
      </c>
      <c r="AR6" s="29">
        <v>18682</v>
      </c>
      <c r="AS6" s="29">
        <v>19145</v>
      </c>
      <c r="AT6" s="29">
        <v>19695</v>
      </c>
      <c r="AU6" s="29">
        <v>20193</v>
      </c>
      <c r="AV6" s="14">
        <v>20844</v>
      </c>
      <c r="AW6" s="5">
        <v>21177</v>
      </c>
      <c r="AX6" s="5">
        <v>21337</v>
      </c>
      <c r="AY6" s="5">
        <v>21854</v>
      </c>
      <c r="AZ6" s="5">
        <v>22745</v>
      </c>
      <c r="BA6" s="5">
        <v>23470</v>
      </c>
      <c r="BB6" s="14"/>
      <c r="BC6" s="14"/>
      <c r="BD6" s="28"/>
      <c r="BE6" s="28"/>
      <c r="BF6" s="14"/>
      <c r="BG6" s="14"/>
      <c r="BH6" s="14"/>
      <c r="BI6" s="14"/>
    </row>
    <row r="7" spans="1:61">
      <c r="A7" s="14" t="s">
        <v>98</v>
      </c>
      <c r="B7" s="56" t="s">
        <v>99</v>
      </c>
      <c r="C7" s="14"/>
      <c r="D7" s="14"/>
      <c r="E7" s="14"/>
      <c r="F7" s="14"/>
      <c r="G7" s="14"/>
      <c r="H7" s="14"/>
      <c r="I7" s="14"/>
      <c r="J7" s="14"/>
      <c r="K7" s="14"/>
      <c r="L7" s="14"/>
      <c r="M7" s="14"/>
      <c r="N7" s="14"/>
      <c r="O7" s="14"/>
      <c r="P7" s="14"/>
      <c r="Q7" s="14"/>
      <c r="R7" s="14"/>
      <c r="S7" s="5"/>
      <c r="T7" s="5">
        <v>13630874</v>
      </c>
      <c r="U7" s="5">
        <v>14346652</v>
      </c>
      <c r="V7" s="5">
        <v>15814878</v>
      </c>
      <c r="W7" s="5">
        <v>16932228</v>
      </c>
      <c r="X7" s="5">
        <v>17405046</v>
      </c>
      <c r="Y7" s="29">
        <v>18043473</v>
      </c>
      <c r="Z7" s="29">
        <v>20228649</v>
      </c>
      <c r="AA7" s="29">
        <v>21839436</v>
      </c>
      <c r="AB7" s="29">
        <v>24182256</v>
      </c>
      <c r="AC7" s="29">
        <v>26151371</v>
      </c>
      <c r="AD7" s="29">
        <v>28595048</v>
      </c>
      <c r="AE7" s="29">
        <v>31756800</v>
      </c>
      <c r="AF7" s="29">
        <v>36019231</v>
      </c>
      <c r="AG7" s="29">
        <v>33117757</v>
      </c>
      <c r="AH7" s="29">
        <v>32355082</v>
      </c>
      <c r="AI7" s="29">
        <v>31367681</v>
      </c>
      <c r="AJ7" s="29">
        <v>31246005</v>
      </c>
      <c r="AK7" s="29">
        <v>30832873</v>
      </c>
      <c r="AL7" s="29">
        <v>30879825</v>
      </c>
      <c r="AM7" s="29">
        <v>32530510</v>
      </c>
      <c r="AN7" s="29">
        <v>31239467</v>
      </c>
      <c r="AO7" s="29">
        <v>30232820</v>
      </c>
      <c r="AP7" s="29">
        <v>30081584</v>
      </c>
      <c r="AQ7" s="29">
        <v>30879495</v>
      </c>
      <c r="AR7" s="29">
        <v>30751308</v>
      </c>
      <c r="AS7" s="29">
        <v>35235211</v>
      </c>
      <c r="AT7" s="29">
        <v>36655490</v>
      </c>
      <c r="AU7" s="29">
        <v>36556606</v>
      </c>
      <c r="AV7" s="14">
        <v>38691564</v>
      </c>
      <c r="AW7" s="5">
        <v>38811942</v>
      </c>
      <c r="AX7" s="5">
        <v>39199256</v>
      </c>
      <c r="AY7" s="5">
        <v>42860984</v>
      </c>
      <c r="AZ7" s="5">
        <v>37912018</v>
      </c>
      <c r="BA7" s="5">
        <v>39216247</v>
      </c>
      <c r="BB7" s="14"/>
      <c r="BC7" s="14"/>
      <c r="BD7" s="28"/>
      <c r="BE7" s="28"/>
      <c r="BF7" s="14"/>
      <c r="BG7" s="14"/>
      <c r="BH7" s="14"/>
      <c r="BI7" s="14"/>
    </row>
    <row r="8" spans="1:61">
      <c r="A8" s="14"/>
      <c r="B8" s="56" t="s">
        <v>100</v>
      </c>
      <c r="C8" s="14"/>
      <c r="D8" s="14"/>
      <c r="E8" s="57">
        <f t="shared" ref="E8:AU8" si="0">E278</f>
        <v>1300878</v>
      </c>
      <c r="F8" s="57">
        <f t="shared" si="0"/>
        <v>1292908</v>
      </c>
      <c r="G8" s="57">
        <f t="shared" si="0"/>
        <v>1753054</v>
      </c>
      <c r="H8" s="57">
        <f t="shared" si="0"/>
        <v>1922040</v>
      </c>
      <c r="I8" s="57">
        <f t="shared" si="0"/>
        <v>2522168</v>
      </c>
      <c r="J8" s="57">
        <f t="shared" si="0"/>
        <v>2847428</v>
      </c>
      <c r="K8" s="57">
        <f t="shared" si="0"/>
        <v>4140368</v>
      </c>
      <c r="L8" s="57">
        <f t="shared" si="0"/>
        <v>5355930</v>
      </c>
      <c r="M8" s="57">
        <f t="shared" si="0"/>
        <v>6060893</v>
      </c>
      <c r="N8" s="57">
        <f t="shared" si="0"/>
        <v>7367800</v>
      </c>
      <c r="O8" s="57">
        <f t="shared" si="0"/>
        <v>9295621</v>
      </c>
      <c r="P8" s="57">
        <f t="shared" si="0"/>
        <v>8949150</v>
      </c>
      <c r="Q8" s="57">
        <f t="shared" si="0"/>
        <v>10218752</v>
      </c>
      <c r="R8" s="57">
        <f t="shared" si="0"/>
        <v>11712973</v>
      </c>
      <c r="S8" s="57">
        <f t="shared" si="0"/>
        <v>12528868</v>
      </c>
      <c r="T8" s="57">
        <f t="shared" si="0"/>
        <v>13181025</v>
      </c>
      <c r="U8" s="57">
        <f t="shared" si="0"/>
        <v>14245300</v>
      </c>
      <c r="V8" s="57">
        <f t="shared" si="0"/>
        <v>15676681</v>
      </c>
      <c r="W8" s="57">
        <f t="shared" si="0"/>
        <v>16249789</v>
      </c>
      <c r="X8" s="57">
        <f t="shared" si="0"/>
        <v>16810144</v>
      </c>
      <c r="Y8" s="57">
        <f t="shared" si="0"/>
        <v>17172909</v>
      </c>
      <c r="Z8" s="57">
        <f t="shared" si="0"/>
        <v>19453904</v>
      </c>
      <c r="AA8" s="57">
        <f t="shared" si="0"/>
        <v>20755266</v>
      </c>
      <c r="AB8" s="57">
        <f t="shared" si="0"/>
        <v>23618153</v>
      </c>
      <c r="AC8" s="57">
        <f t="shared" si="0"/>
        <v>25381058</v>
      </c>
      <c r="AD8" s="57">
        <f t="shared" si="0"/>
        <v>27479537</v>
      </c>
      <c r="AE8" s="57">
        <f t="shared" si="0"/>
        <v>31044730</v>
      </c>
      <c r="AF8" s="57">
        <f t="shared" si="0"/>
        <v>35127732</v>
      </c>
      <c r="AG8" s="57">
        <f t="shared" si="0"/>
        <v>32437204</v>
      </c>
      <c r="AH8" s="57">
        <f t="shared" si="0"/>
        <v>31723110</v>
      </c>
      <c r="AI8" s="57">
        <f t="shared" si="0"/>
        <v>30646236</v>
      </c>
      <c r="AJ8" s="57">
        <f t="shared" si="0"/>
        <v>31013411</v>
      </c>
      <c r="AK8" s="57">
        <f t="shared" si="0"/>
        <v>30818003</v>
      </c>
      <c r="AL8" s="57">
        <f t="shared" si="0"/>
        <v>30557517</v>
      </c>
      <c r="AM8" s="57">
        <f t="shared" si="0"/>
        <v>32409540</v>
      </c>
      <c r="AN8" s="57">
        <f t="shared" si="0"/>
        <v>31039136</v>
      </c>
      <c r="AO8" s="57">
        <f t="shared" si="0"/>
        <v>29913059</v>
      </c>
      <c r="AP8" s="57">
        <f t="shared" si="0"/>
        <v>29833102</v>
      </c>
      <c r="AQ8" s="57">
        <f t="shared" si="0"/>
        <v>30172816</v>
      </c>
      <c r="AR8" s="57">
        <f t="shared" si="0"/>
        <v>29732019</v>
      </c>
      <c r="AS8" s="57">
        <f t="shared" si="0"/>
        <v>34277455</v>
      </c>
      <c r="AT8" s="57">
        <f t="shared" si="0"/>
        <v>34842491</v>
      </c>
      <c r="AU8" s="57">
        <f t="shared" si="0"/>
        <v>35324474</v>
      </c>
      <c r="AV8" s="57">
        <f>AV278</f>
        <v>35848261</v>
      </c>
      <c r="AW8" s="5">
        <v>37231571</v>
      </c>
      <c r="AX8" s="5">
        <v>38022545</v>
      </c>
      <c r="AY8" s="5">
        <v>41554467</v>
      </c>
      <c r="AZ8" s="5">
        <v>36487210</v>
      </c>
      <c r="BA8" s="5">
        <v>37988768</v>
      </c>
      <c r="BB8" s="14"/>
      <c r="BC8" s="14"/>
      <c r="BD8" s="28"/>
      <c r="BE8" s="28"/>
      <c r="BF8" s="14"/>
      <c r="BG8" s="14"/>
      <c r="BH8" s="14"/>
      <c r="BI8" s="14"/>
    </row>
    <row r="9" spans="1:61">
      <c r="A9" s="14"/>
      <c r="B9" s="58" t="s">
        <v>101</v>
      </c>
      <c r="C9" s="14"/>
      <c r="D9" s="14"/>
      <c r="E9" s="14"/>
      <c r="F9" s="14"/>
      <c r="G9" s="14"/>
      <c r="H9" s="14"/>
      <c r="I9" s="14"/>
      <c r="J9" s="14"/>
      <c r="K9" s="14"/>
      <c r="L9" s="14"/>
      <c r="M9" s="14"/>
      <c r="N9" s="14"/>
      <c r="O9" s="14"/>
      <c r="P9" s="14"/>
      <c r="Q9" s="14"/>
      <c r="R9" s="14"/>
      <c r="S9" s="14"/>
      <c r="T9" s="5">
        <f t="shared" ref="T9:AW9" si="1">T7-T8</f>
        <v>449849</v>
      </c>
      <c r="U9" s="5">
        <f t="shared" si="1"/>
        <v>101352</v>
      </c>
      <c r="V9" s="5">
        <f t="shared" si="1"/>
        <v>138197</v>
      </c>
      <c r="W9" s="5">
        <f t="shared" si="1"/>
        <v>682439</v>
      </c>
      <c r="X9" s="5">
        <f t="shared" si="1"/>
        <v>594902</v>
      </c>
      <c r="Y9" s="5">
        <f t="shared" si="1"/>
        <v>870564</v>
      </c>
      <c r="Z9" s="5">
        <f t="shared" si="1"/>
        <v>774745</v>
      </c>
      <c r="AA9" s="5">
        <f t="shared" si="1"/>
        <v>1084170</v>
      </c>
      <c r="AB9" s="5">
        <f t="shared" si="1"/>
        <v>564103</v>
      </c>
      <c r="AC9" s="5">
        <f t="shared" si="1"/>
        <v>770313</v>
      </c>
      <c r="AD9" s="5">
        <f t="shared" si="1"/>
        <v>1115511</v>
      </c>
      <c r="AE9" s="5">
        <f t="shared" si="1"/>
        <v>712070</v>
      </c>
      <c r="AF9" s="5">
        <f t="shared" si="1"/>
        <v>891499</v>
      </c>
      <c r="AG9" s="5">
        <f t="shared" si="1"/>
        <v>680553</v>
      </c>
      <c r="AH9" s="5">
        <f t="shared" si="1"/>
        <v>631972</v>
      </c>
      <c r="AI9" s="5">
        <f t="shared" si="1"/>
        <v>721445</v>
      </c>
      <c r="AJ9" s="5">
        <f t="shared" si="1"/>
        <v>232594</v>
      </c>
      <c r="AK9" s="5">
        <f t="shared" si="1"/>
        <v>14870</v>
      </c>
      <c r="AL9" s="5">
        <f t="shared" si="1"/>
        <v>322308</v>
      </c>
      <c r="AM9" s="5">
        <f t="shared" si="1"/>
        <v>120970</v>
      </c>
      <c r="AN9" s="5">
        <f t="shared" si="1"/>
        <v>200331</v>
      </c>
      <c r="AO9" s="5">
        <f t="shared" si="1"/>
        <v>319761</v>
      </c>
      <c r="AP9" s="5">
        <f t="shared" si="1"/>
        <v>248482</v>
      </c>
      <c r="AQ9" s="5">
        <f t="shared" si="1"/>
        <v>706679</v>
      </c>
      <c r="AR9" s="5">
        <f t="shared" si="1"/>
        <v>1019289</v>
      </c>
      <c r="AS9" s="5">
        <f t="shared" si="1"/>
        <v>957756</v>
      </c>
      <c r="AT9" s="5">
        <f t="shared" si="1"/>
        <v>1812999</v>
      </c>
      <c r="AU9" s="5">
        <f t="shared" si="1"/>
        <v>1232132</v>
      </c>
      <c r="AV9" s="5">
        <f t="shared" si="1"/>
        <v>2843303</v>
      </c>
      <c r="AW9" s="5">
        <f t="shared" si="1"/>
        <v>1580371</v>
      </c>
      <c r="AX9" s="5">
        <f>AX7-AX8</f>
        <v>1176711</v>
      </c>
      <c r="AY9" s="5">
        <f>AY7-AY8</f>
        <v>1306517</v>
      </c>
      <c r="AZ9" s="5">
        <v>1424808</v>
      </c>
      <c r="BA9" s="5">
        <v>1227479</v>
      </c>
      <c r="BB9" s="14"/>
      <c r="BC9" s="14"/>
      <c r="BD9" s="28"/>
      <c r="BE9" s="28"/>
      <c r="BF9" s="14"/>
      <c r="BG9" s="14"/>
      <c r="BH9" s="14"/>
      <c r="BI9" s="14"/>
    </row>
    <row r="10" spans="1:61">
      <c r="A10" s="14"/>
      <c r="B10" s="58" t="s">
        <v>102</v>
      </c>
      <c r="C10" s="14"/>
      <c r="D10" s="14"/>
      <c r="E10" s="14"/>
      <c r="F10" s="14"/>
      <c r="G10" s="14"/>
      <c r="H10" s="14"/>
      <c r="I10" s="14"/>
      <c r="J10" s="14"/>
      <c r="K10" s="14"/>
      <c r="L10" s="14"/>
      <c r="M10" s="14"/>
      <c r="N10" s="14"/>
      <c r="O10" s="14"/>
      <c r="P10" s="14"/>
      <c r="Q10" s="14"/>
      <c r="R10" s="14"/>
      <c r="S10" s="14"/>
      <c r="T10" s="57">
        <f>T9-T11</f>
        <v>70080</v>
      </c>
      <c r="U10" s="57">
        <f t="shared" ref="U10:AV10" si="2">U9-U11</f>
        <v>1639</v>
      </c>
      <c r="V10" s="57">
        <f t="shared" si="2"/>
        <v>35092</v>
      </c>
      <c r="W10" s="57">
        <f t="shared" si="2"/>
        <v>34155</v>
      </c>
      <c r="X10" s="57">
        <f t="shared" si="2"/>
        <v>14720</v>
      </c>
      <c r="Y10" s="57">
        <f t="shared" si="2"/>
        <v>134190</v>
      </c>
      <c r="Z10" s="57">
        <f t="shared" si="2"/>
        <v>17818</v>
      </c>
      <c r="AA10" s="57">
        <f t="shared" si="2"/>
        <v>43476</v>
      </c>
      <c r="AB10" s="57">
        <f t="shared" si="2"/>
        <v>34780</v>
      </c>
      <c r="AC10" s="57">
        <f t="shared" si="2"/>
        <v>196026</v>
      </c>
      <c r="AD10" s="57">
        <f t="shared" si="2"/>
        <v>294154</v>
      </c>
      <c r="AE10" s="57">
        <f t="shared" si="2"/>
        <v>246150</v>
      </c>
      <c r="AF10" s="57">
        <f t="shared" si="2"/>
        <v>682</v>
      </c>
      <c r="AG10" s="57">
        <f t="shared" si="2"/>
        <v>13707</v>
      </c>
      <c r="AH10" s="57">
        <f t="shared" si="2"/>
        <v>370</v>
      </c>
      <c r="AI10" s="57">
        <f t="shared" si="2"/>
        <v>130445</v>
      </c>
      <c r="AJ10" s="57">
        <f t="shared" si="2"/>
        <v>52263</v>
      </c>
      <c r="AK10" s="57">
        <f t="shared" si="2"/>
        <v>1296</v>
      </c>
      <c r="AL10" s="57">
        <f t="shared" si="2"/>
        <v>303838</v>
      </c>
      <c r="AM10" s="57">
        <f t="shared" si="2"/>
        <v>450</v>
      </c>
      <c r="AN10" s="57">
        <f t="shared" si="2"/>
        <v>6822</v>
      </c>
      <c r="AO10" s="57">
        <f t="shared" si="2"/>
        <v>288</v>
      </c>
      <c r="AP10" s="57">
        <f t="shared" si="2"/>
        <v>142</v>
      </c>
      <c r="AQ10" s="57">
        <f t="shared" si="2"/>
        <v>0</v>
      </c>
      <c r="AR10" s="57">
        <f t="shared" si="2"/>
        <v>9571</v>
      </c>
      <c r="AS10" s="57">
        <f t="shared" si="2"/>
        <v>66808</v>
      </c>
      <c r="AT10" s="57">
        <f t="shared" si="2"/>
        <v>514372</v>
      </c>
      <c r="AU10" s="57">
        <f t="shared" si="2"/>
        <v>214958</v>
      </c>
      <c r="AV10" s="57">
        <f t="shared" si="2"/>
        <v>1749235</v>
      </c>
      <c r="AW10" s="57">
        <f>AW9-AW11</f>
        <v>35306</v>
      </c>
      <c r="AX10" s="57">
        <f t="shared" ref="AX10" si="3">AX9-AX11</f>
        <v>169881</v>
      </c>
      <c r="AY10" s="5">
        <v>102918</v>
      </c>
      <c r="AZ10" s="5">
        <v>129</v>
      </c>
      <c r="BA10" s="5">
        <v>6615</v>
      </c>
      <c r="BB10" s="14"/>
      <c r="BC10" s="14"/>
      <c r="BD10" s="28"/>
      <c r="BE10" s="28"/>
      <c r="BF10" s="14"/>
      <c r="BG10" s="14"/>
      <c r="BH10" s="14"/>
      <c r="BI10" s="14"/>
    </row>
    <row r="11" spans="1:61">
      <c r="A11" s="5"/>
      <c r="B11" s="54" t="s">
        <v>103</v>
      </c>
      <c r="C11" s="5"/>
      <c r="D11" s="5"/>
      <c r="E11" s="5"/>
      <c r="F11" s="5"/>
      <c r="G11" s="5"/>
      <c r="H11" s="5"/>
      <c r="I11" s="5"/>
      <c r="J11" s="5"/>
      <c r="K11" s="5"/>
      <c r="L11" s="5"/>
      <c r="M11" s="5"/>
      <c r="N11" s="5"/>
      <c r="O11" s="5"/>
      <c r="P11" s="5"/>
      <c r="Q11" s="5"/>
      <c r="R11" s="5"/>
      <c r="S11" s="5"/>
      <c r="T11" s="5">
        <v>379769</v>
      </c>
      <c r="U11" s="5">
        <v>99713</v>
      </c>
      <c r="V11" s="5">
        <v>103105</v>
      </c>
      <c r="W11" s="5">
        <v>648284</v>
      </c>
      <c r="X11" s="5">
        <v>580182</v>
      </c>
      <c r="Y11" s="5">
        <v>736374</v>
      </c>
      <c r="Z11" s="5">
        <v>756927</v>
      </c>
      <c r="AA11" s="5">
        <v>1040694</v>
      </c>
      <c r="AB11" s="5">
        <v>529323</v>
      </c>
      <c r="AC11" s="5">
        <v>574287</v>
      </c>
      <c r="AD11" s="5">
        <v>821357</v>
      </c>
      <c r="AE11" s="5">
        <v>465920</v>
      </c>
      <c r="AF11" s="5">
        <v>890817</v>
      </c>
      <c r="AG11" s="5">
        <v>666846</v>
      </c>
      <c r="AH11" s="5">
        <v>631602</v>
      </c>
      <c r="AI11" s="5">
        <v>591000</v>
      </c>
      <c r="AJ11" s="5">
        <v>180331</v>
      </c>
      <c r="AK11" s="5">
        <v>13574</v>
      </c>
      <c r="AL11" s="5">
        <v>18470</v>
      </c>
      <c r="AM11" s="5">
        <v>120520</v>
      </c>
      <c r="AN11" s="5">
        <v>193509</v>
      </c>
      <c r="AO11" s="5">
        <v>319473</v>
      </c>
      <c r="AP11" s="5">
        <v>248340</v>
      </c>
      <c r="AQ11" s="5">
        <v>706679</v>
      </c>
      <c r="AR11" s="5">
        <v>1009718</v>
      </c>
      <c r="AS11" s="5">
        <v>890948</v>
      </c>
      <c r="AT11" s="5">
        <v>1298627</v>
      </c>
      <c r="AU11" s="5">
        <v>1017174</v>
      </c>
      <c r="AV11" s="5">
        <v>1094068</v>
      </c>
      <c r="AW11" s="5">
        <v>1545065</v>
      </c>
      <c r="AX11" s="5">
        <v>1006830</v>
      </c>
      <c r="AY11" s="5">
        <v>1203599</v>
      </c>
      <c r="AZ11" s="5">
        <v>1424679</v>
      </c>
      <c r="BA11" s="5">
        <v>1220864</v>
      </c>
      <c r="BB11" s="5"/>
      <c r="BC11" s="5"/>
      <c r="BD11" s="29"/>
      <c r="BE11" s="29"/>
      <c r="BF11" s="5"/>
      <c r="BG11" s="5"/>
      <c r="BH11" s="5"/>
      <c r="BI11" s="5"/>
    </row>
    <row r="12" spans="1:61">
      <c r="A12" s="14"/>
      <c r="B12" s="58" t="s">
        <v>104</v>
      </c>
      <c r="C12" s="14"/>
      <c r="D12" s="14"/>
      <c r="E12" s="14"/>
      <c r="F12" s="14"/>
      <c r="G12" s="14"/>
      <c r="H12" s="14"/>
      <c r="I12" s="14"/>
      <c r="J12" s="14"/>
      <c r="K12" s="14"/>
      <c r="L12" s="14"/>
      <c r="M12" s="14"/>
      <c r="N12" s="14"/>
      <c r="O12" s="14"/>
      <c r="P12" s="14"/>
      <c r="Q12" s="14"/>
      <c r="R12" s="14"/>
      <c r="S12" s="14"/>
      <c r="T12" s="5">
        <f t="shared" ref="T12:AW12" si="4">T11-S11</f>
        <v>379769</v>
      </c>
      <c r="U12" s="5">
        <f t="shared" si="4"/>
        <v>-280056</v>
      </c>
      <c r="V12" s="5">
        <f t="shared" si="4"/>
        <v>3392</v>
      </c>
      <c r="W12" s="5">
        <f t="shared" si="4"/>
        <v>545179</v>
      </c>
      <c r="X12" s="5">
        <f t="shared" si="4"/>
        <v>-68102</v>
      </c>
      <c r="Y12" s="5">
        <f t="shared" si="4"/>
        <v>156192</v>
      </c>
      <c r="Z12" s="5">
        <f t="shared" si="4"/>
        <v>20553</v>
      </c>
      <c r="AA12" s="5">
        <f t="shared" si="4"/>
        <v>283767</v>
      </c>
      <c r="AB12" s="5">
        <f t="shared" si="4"/>
        <v>-511371</v>
      </c>
      <c r="AC12" s="5">
        <f t="shared" si="4"/>
        <v>44964</v>
      </c>
      <c r="AD12" s="5">
        <f t="shared" si="4"/>
        <v>247070</v>
      </c>
      <c r="AE12" s="5">
        <f t="shared" si="4"/>
        <v>-355437</v>
      </c>
      <c r="AF12" s="5">
        <f t="shared" si="4"/>
        <v>424897</v>
      </c>
      <c r="AG12" s="5">
        <f t="shared" si="4"/>
        <v>-223971</v>
      </c>
      <c r="AH12" s="5">
        <f t="shared" si="4"/>
        <v>-35244</v>
      </c>
      <c r="AI12" s="5">
        <f t="shared" si="4"/>
        <v>-40602</v>
      </c>
      <c r="AJ12" s="5">
        <f t="shared" si="4"/>
        <v>-410669</v>
      </c>
      <c r="AK12" s="5">
        <f t="shared" si="4"/>
        <v>-166757</v>
      </c>
      <c r="AL12" s="5">
        <f t="shared" si="4"/>
        <v>4896</v>
      </c>
      <c r="AM12" s="5">
        <f t="shared" si="4"/>
        <v>102050</v>
      </c>
      <c r="AN12" s="5">
        <f t="shared" si="4"/>
        <v>72989</v>
      </c>
      <c r="AO12" s="5">
        <f t="shared" si="4"/>
        <v>125964</v>
      </c>
      <c r="AP12" s="5">
        <f t="shared" si="4"/>
        <v>-71133</v>
      </c>
      <c r="AQ12" s="5">
        <f t="shared" si="4"/>
        <v>458339</v>
      </c>
      <c r="AR12" s="5">
        <f t="shared" si="4"/>
        <v>303039</v>
      </c>
      <c r="AS12" s="5">
        <f t="shared" si="4"/>
        <v>-118770</v>
      </c>
      <c r="AT12" s="5">
        <f t="shared" si="4"/>
        <v>407679</v>
      </c>
      <c r="AU12" s="5">
        <f t="shared" si="4"/>
        <v>-281453</v>
      </c>
      <c r="AV12" s="5">
        <f t="shared" si="4"/>
        <v>76894</v>
      </c>
      <c r="AW12" s="5">
        <f t="shared" si="4"/>
        <v>450997</v>
      </c>
      <c r="AX12" s="5">
        <f>AX11-AW11</f>
        <v>-538235</v>
      </c>
      <c r="AY12" s="5">
        <v>196769</v>
      </c>
      <c r="AZ12" s="5">
        <v>221080</v>
      </c>
      <c r="BA12" s="5">
        <v>-203815</v>
      </c>
      <c r="BB12" s="14"/>
      <c r="BC12" s="14"/>
      <c r="BD12" s="28"/>
      <c r="BE12" s="28"/>
      <c r="BF12" s="14"/>
      <c r="BG12" s="14"/>
      <c r="BH12" s="14"/>
      <c r="BI12" s="14"/>
    </row>
    <row r="13" spans="1:61">
      <c r="A13" s="14"/>
      <c r="B13" s="58" t="s">
        <v>89</v>
      </c>
      <c r="C13" s="14"/>
      <c r="D13" s="14"/>
      <c r="E13" s="14"/>
      <c r="F13" s="14"/>
      <c r="G13" s="14"/>
      <c r="H13" s="14"/>
      <c r="I13" s="14"/>
      <c r="J13" s="14"/>
      <c r="K13" s="14"/>
      <c r="L13" s="14"/>
      <c r="M13" s="14"/>
      <c r="N13" s="14"/>
      <c r="O13" s="14"/>
      <c r="P13" s="14"/>
      <c r="Q13" s="14"/>
      <c r="R13" s="14"/>
      <c r="S13" s="14"/>
      <c r="T13" s="14"/>
      <c r="U13" s="14"/>
      <c r="V13" s="14"/>
      <c r="W13" s="14"/>
      <c r="X13" s="57"/>
      <c r="Y13" s="29"/>
      <c r="Z13" s="29"/>
      <c r="AA13" s="29"/>
      <c r="AB13" s="29"/>
      <c r="AC13" s="29">
        <v>35855</v>
      </c>
      <c r="AD13" s="29">
        <v>56613</v>
      </c>
      <c r="AE13" s="29">
        <v>58301</v>
      </c>
      <c r="AF13" s="29">
        <v>37147</v>
      </c>
      <c r="AG13" s="29">
        <v>423272</v>
      </c>
      <c r="AH13" s="29">
        <v>409001</v>
      </c>
      <c r="AI13" s="29">
        <v>203935</v>
      </c>
      <c r="AJ13" s="29">
        <v>1242</v>
      </c>
      <c r="AK13" s="29">
        <v>7</v>
      </c>
      <c r="AL13" s="29">
        <v>1</v>
      </c>
      <c r="AM13" s="29">
        <v>2</v>
      </c>
      <c r="AN13" s="29">
        <v>200331</v>
      </c>
      <c r="AO13" s="29">
        <v>200002</v>
      </c>
      <c r="AP13" s="29">
        <v>55</v>
      </c>
      <c r="AQ13" s="29">
        <v>220027</v>
      </c>
      <c r="AR13" s="29">
        <v>100063</v>
      </c>
      <c r="AS13" s="29">
        <v>400129</v>
      </c>
      <c r="AT13" s="29">
        <v>700498</v>
      </c>
      <c r="AU13" s="29">
        <v>602967</v>
      </c>
      <c r="AV13" s="14">
        <v>404491</v>
      </c>
      <c r="AW13" s="5">
        <v>403074</v>
      </c>
      <c r="AX13" s="5">
        <v>1451456</v>
      </c>
      <c r="AY13" s="5">
        <v>730779</v>
      </c>
      <c r="AZ13" s="5">
        <v>380423</v>
      </c>
      <c r="BA13" s="5">
        <v>1050346</v>
      </c>
      <c r="BB13" s="14"/>
      <c r="BC13" s="14"/>
      <c r="BD13" s="28"/>
      <c r="BE13" s="28"/>
      <c r="BF13" s="14"/>
      <c r="BG13" s="14"/>
      <c r="BH13" s="14"/>
      <c r="BI13" s="14"/>
    </row>
    <row r="14" spans="1:61">
      <c r="A14" s="14"/>
      <c r="B14" s="58" t="s">
        <v>105</v>
      </c>
      <c r="C14" s="14"/>
      <c r="D14" s="14"/>
      <c r="E14" s="14"/>
      <c r="F14" s="14"/>
      <c r="G14" s="14"/>
      <c r="H14" s="14"/>
      <c r="I14" s="14"/>
      <c r="J14" s="14"/>
      <c r="K14" s="14"/>
      <c r="L14" s="14"/>
      <c r="M14" s="14"/>
      <c r="N14" s="14"/>
      <c r="O14" s="14"/>
      <c r="P14" s="14"/>
      <c r="Q14" s="14"/>
      <c r="R14" s="14"/>
      <c r="S14" s="14"/>
      <c r="T14" s="14"/>
      <c r="U14" s="14"/>
      <c r="V14" s="14"/>
      <c r="W14" s="14"/>
      <c r="X14" s="57"/>
      <c r="Y14" s="29"/>
      <c r="Z14" s="29"/>
      <c r="AA14" s="29"/>
      <c r="AB14" s="29"/>
      <c r="AC14" s="29">
        <v>186881</v>
      </c>
      <c r="AD14" s="29">
        <v>0</v>
      </c>
      <c r="AE14" s="29">
        <v>0</v>
      </c>
      <c r="AF14" s="29">
        <v>0</v>
      </c>
      <c r="AG14" s="29">
        <v>0</v>
      </c>
      <c r="AH14" s="29">
        <v>0</v>
      </c>
      <c r="AI14" s="29">
        <v>10410</v>
      </c>
      <c r="AJ14" s="29">
        <v>0</v>
      </c>
      <c r="AK14" s="29">
        <v>0</v>
      </c>
      <c r="AL14" s="29">
        <v>4275</v>
      </c>
      <c r="AM14" s="29">
        <v>0</v>
      </c>
      <c r="AN14" s="29">
        <v>0</v>
      </c>
      <c r="AO14" s="29">
        <v>0</v>
      </c>
      <c r="AP14" s="29">
        <v>0</v>
      </c>
      <c r="AQ14" s="29">
        <v>0</v>
      </c>
      <c r="AR14" s="29">
        <v>0</v>
      </c>
      <c r="AS14" s="29">
        <v>0</v>
      </c>
      <c r="AT14" s="29">
        <v>0</v>
      </c>
      <c r="AU14" s="5">
        <v>0</v>
      </c>
      <c r="AV14" s="5">
        <v>0</v>
      </c>
      <c r="AW14" s="5">
        <v>0</v>
      </c>
      <c r="AX14" s="5">
        <v>0</v>
      </c>
      <c r="AY14" s="5">
        <v>0</v>
      </c>
      <c r="AZ14" s="5">
        <v>0</v>
      </c>
      <c r="BA14" s="5">
        <v>0</v>
      </c>
      <c r="BB14" s="14"/>
      <c r="BC14" s="14"/>
      <c r="BD14" s="28"/>
      <c r="BE14" s="28"/>
      <c r="BF14" s="14"/>
      <c r="BG14" s="14"/>
      <c r="BH14" s="14"/>
      <c r="BI14" s="14"/>
    </row>
    <row r="15" spans="1:61">
      <c r="A15" s="14"/>
      <c r="B15" s="58" t="s">
        <v>106</v>
      </c>
      <c r="C15" s="14"/>
      <c r="D15" s="14"/>
      <c r="E15" s="14"/>
      <c r="F15" s="14"/>
      <c r="G15" s="14"/>
      <c r="H15" s="14"/>
      <c r="I15" s="14"/>
      <c r="J15" s="14"/>
      <c r="K15" s="14"/>
      <c r="L15" s="14"/>
      <c r="M15" s="14"/>
      <c r="N15" s="14"/>
      <c r="O15" s="14"/>
      <c r="P15" s="14"/>
      <c r="Q15" s="14"/>
      <c r="R15" s="14"/>
      <c r="S15" s="14"/>
      <c r="T15" s="14"/>
      <c r="U15" s="14"/>
      <c r="V15" s="14"/>
      <c r="W15" s="14"/>
      <c r="X15" s="57"/>
      <c r="Y15" s="29"/>
      <c r="Z15" s="29"/>
      <c r="AA15" s="29"/>
      <c r="AB15" s="29"/>
      <c r="AC15" s="29">
        <v>0</v>
      </c>
      <c r="AD15" s="29">
        <v>0</v>
      </c>
      <c r="AE15" s="29">
        <v>0</v>
      </c>
      <c r="AF15" s="29">
        <v>50000</v>
      </c>
      <c r="AG15" s="29">
        <v>440000</v>
      </c>
      <c r="AH15" s="29">
        <v>550000</v>
      </c>
      <c r="AI15" s="29">
        <v>500000</v>
      </c>
      <c r="AJ15" s="29">
        <v>380000</v>
      </c>
      <c r="AK15" s="29">
        <v>2000</v>
      </c>
      <c r="AL15" s="29">
        <v>0</v>
      </c>
      <c r="AM15" s="29">
        <v>0</v>
      </c>
      <c r="AN15" s="29">
        <v>221000</v>
      </c>
      <c r="AO15" s="29">
        <v>0</v>
      </c>
      <c r="AP15" s="29">
        <v>0</v>
      </c>
      <c r="AQ15" s="29">
        <v>0</v>
      </c>
      <c r="AR15" s="29">
        <v>0</v>
      </c>
      <c r="AS15" s="29">
        <v>0</v>
      </c>
      <c r="AT15" s="29">
        <v>100000</v>
      </c>
      <c r="AU15" s="29">
        <v>200000</v>
      </c>
      <c r="AV15" s="5">
        <v>300000</v>
      </c>
      <c r="AW15" s="5">
        <v>300000</v>
      </c>
      <c r="AX15" s="5">
        <v>1050000</v>
      </c>
      <c r="AY15" s="5">
        <v>1656000</v>
      </c>
      <c r="AZ15" s="5">
        <v>880000</v>
      </c>
      <c r="BA15" s="5">
        <v>940000</v>
      </c>
      <c r="BB15" s="14"/>
      <c r="BC15" s="14"/>
      <c r="BD15" s="28"/>
      <c r="BE15" s="28"/>
      <c r="BF15" s="14"/>
      <c r="BG15" s="14"/>
      <c r="BH15" s="14"/>
      <c r="BI15" s="14"/>
    </row>
    <row r="16" spans="1:61">
      <c r="A16" s="14"/>
      <c r="B16" s="59" t="s">
        <v>107</v>
      </c>
      <c r="C16" s="14"/>
      <c r="D16" s="14"/>
      <c r="E16" s="14"/>
      <c r="F16" s="14"/>
      <c r="G16" s="14"/>
      <c r="H16" s="14"/>
      <c r="I16" s="14"/>
      <c r="J16" s="14"/>
      <c r="K16" s="14"/>
      <c r="L16" s="14"/>
      <c r="M16" s="14"/>
      <c r="N16" s="14"/>
      <c r="O16" s="14"/>
      <c r="P16" s="14"/>
      <c r="Q16" s="14"/>
      <c r="R16" s="14"/>
      <c r="S16" s="14"/>
      <c r="T16" s="29">
        <v>-89243</v>
      </c>
      <c r="U16" s="29">
        <v>-269933</v>
      </c>
      <c r="V16" s="29">
        <v>299783</v>
      </c>
      <c r="W16" s="29">
        <v>55428</v>
      </c>
      <c r="X16" s="29">
        <v>-36676</v>
      </c>
      <c r="Y16" s="29">
        <v>186157</v>
      </c>
      <c r="Z16" s="29">
        <v>144778</v>
      </c>
      <c r="AA16" s="29">
        <v>632369</v>
      </c>
      <c r="AB16" s="29">
        <v>-479402</v>
      </c>
      <c r="AC16" s="29">
        <v>267700</v>
      </c>
      <c r="AD16" s="29">
        <v>303684</v>
      </c>
      <c r="AE16" s="29">
        <v>-297136</v>
      </c>
      <c r="AF16" s="29">
        <v>412044</v>
      </c>
      <c r="AG16" s="29">
        <v>-240699</v>
      </c>
      <c r="AH16" s="29">
        <v>-176243</v>
      </c>
      <c r="AI16" s="29">
        <v>-326257</v>
      </c>
      <c r="AJ16" s="29">
        <v>-789427</v>
      </c>
      <c r="AK16" s="29">
        <v>-168750</v>
      </c>
      <c r="AL16" s="29">
        <v>9172</v>
      </c>
      <c r="AM16" s="29">
        <v>102052</v>
      </c>
      <c r="AN16" s="29">
        <v>76905</v>
      </c>
      <c r="AO16" s="29">
        <v>325966</v>
      </c>
      <c r="AP16" s="29">
        <v>-71078</v>
      </c>
      <c r="AQ16" s="29">
        <v>678049</v>
      </c>
      <c r="AR16" s="29">
        <v>403419</v>
      </c>
      <c r="AS16" s="29">
        <v>281359</v>
      </c>
      <c r="AT16" s="29">
        <v>1008177</v>
      </c>
      <c r="AU16" s="29">
        <v>121514</v>
      </c>
      <c r="AV16" s="5">
        <v>181385</v>
      </c>
      <c r="AW16" s="5">
        <v>554071</v>
      </c>
      <c r="AX16" s="5">
        <v>-136779</v>
      </c>
      <c r="AY16" s="5">
        <v>-728452</v>
      </c>
      <c r="AZ16" s="5">
        <v>-278497</v>
      </c>
      <c r="BA16" s="5">
        <v>-93469</v>
      </c>
      <c r="BB16" s="14"/>
      <c r="BC16" s="14"/>
      <c r="BD16" s="28"/>
      <c r="BE16" s="28"/>
      <c r="BF16" s="14"/>
      <c r="BG16" s="14"/>
      <c r="BH16" s="14"/>
      <c r="BI16" s="14"/>
    </row>
    <row r="17" spans="1:61">
      <c r="A17" s="29" t="s">
        <v>108</v>
      </c>
      <c r="B17" s="54" t="s">
        <v>109</v>
      </c>
      <c r="C17" s="29"/>
      <c r="D17" s="29"/>
      <c r="E17" s="29"/>
      <c r="F17" s="29"/>
      <c r="G17" s="29"/>
      <c r="H17" s="29"/>
      <c r="I17" s="29"/>
      <c r="J17" s="29"/>
      <c r="K17" s="29"/>
      <c r="L17" s="29"/>
      <c r="M17" s="29"/>
      <c r="N17" s="29"/>
      <c r="O17" s="29"/>
      <c r="P17" s="29"/>
      <c r="Q17" s="29"/>
      <c r="R17" s="29"/>
      <c r="S17" s="29"/>
      <c r="T17" s="29">
        <v>6496812</v>
      </c>
      <c r="U17" s="29">
        <v>7208234</v>
      </c>
      <c r="V17" s="29">
        <v>7783442</v>
      </c>
      <c r="W17" s="29">
        <v>7949073</v>
      </c>
      <c r="X17" s="29">
        <v>8048450</v>
      </c>
      <c r="Y17" s="29">
        <v>8613754</v>
      </c>
      <c r="Z17" s="29">
        <v>9156686</v>
      </c>
      <c r="AA17" s="29">
        <v>9328791</v>
      </c>
      <c r="AB17" s="29">
        <v>9786690</v>
      </c>
      <c r="AC17" s="29">
        <v>10431275</v>
      </c>
      <c r="AD17" s="29">
        <v>11182072</v>
      </c>
      <c r="AE17" s="29">
        <v>12314537</v>
      </c>
      <c r="AF17" s="29">
        <v>12992010</v>
      </c>
      <c r="AG17" s="29">
        <v>13075499</v>
      </c>
      <c r="AH17" s="29">
        <v>13252613</v>
      </c>
      <c r="AI17" s="29">
        <v>13832147</v>
      </c>
      <c r="AJ17" s="29">
        <v>14513914</v>
      </c>
      <c r="AK17" s="29">
        <v>15091317</v>
      </c>
      <c r="AL17" s="29">
        <v>15667497</v>
      </c>
      <c r="AM17" s="29">
        <v>15845478</v>
      </c>
      <c r="AN17" s="29">
        <v>15879338</v>
      </c>
      <c r="AO17" s="29">
        <v>15532987</v>
      </c>
      <c r="AP17" s="29">
        <v>14984118</v>
      </c>
      <c r="AQ17" s="29">
        <v>13512327</v>
      </c>
      <c r="AR17" s="29">
        <v>13304636</v>
      </c>
      <c r="AS17" s="29">
        <v>13268658</v>
      </c>
      <c r="AT17" s="29">
        <v>13524055</v>
      </c>
      <c r="AU17" s="29">
        <v>13547290</v>
      </c>
      <c r="AV17" s="29">
        <v>13623629</v>
      </c>
      <c r="AW17" s="29">
        <v>13389911</v>
      </c>
      <c r="AX17" s="29">
        <v>14088737</v>
      </c>
      <c r="AY17" s="29">
        <v>15033641</v>
      </c>
      <c r="AZ17" s="29">
        <v>15296893</v>
      </c>
      <c r="BA17" s="5">
        <v>15384709</v>
      </c>
      <c r="BB17" s="14"/>
      <c r="BC17" s="29"/>
      <c r="BD17" s="29"/>
      <c r="BE17" s="29"/>
      <c r="BF17" s="14"/>
      <c r="BG17" s="14"/>
      <c r="BH17" s="14"/>
      <c r="BI17" s="14"/>
    </row>
    <row r="18" spans="1:61">
      <c r="A18" s="29"/>
      <c r="B18" s="54" t="s">
        <v>110</v>
      </c>
      <c r="C18" s="29"/>
      <c r="D18" s="29"/>
      <c r="E18" s="29"/>
      <c r="F18" s="29"/>
      <c r="G18" s="29"/>
      <c r="H18" s="29"/>
      <c r="I18" s="29"/>
      <c r="J18" s="29"/>
      <c r="K18" s="29"/>
      <c r="L18" s="29"/>
      <c r="M18" s="29"/>
      <c r="N18" s="29"/>
      <c r="O18" s="29"/>
      <c r="P18" s="29"/>
      <c r="Q18" s="29"/>
      <c r="R18" s="29"/>
      <c r="S18" s="29"/>
      <c r="T18" s="29">
        <v>5625012</v>
      </c>
      <c r="U18" s="29">
        <v>6236234</v>
      </c>
      <c r="V18" s="29">
        <v>6881367</v>
      </c>
      <c r="W18" s="29">
        <v>7450667</v>
      </c>
      <c r="X18" s="29">
        <v>7666808</v>
      </c>
      <c r="Y18" s="29">
        <v>8464953</v>
      </c>
      <c r="Z18" s="29">
        <v>9187833</v>
      </c>
      <c r="AA18" s="29">
        <v>9792440</v>
      </c>
      <c r="AB18" s="29">
        <v>10812547</v>
      </c>
      <c r="AC18" s="29">
        <v>12499585</v>
      </c>
      <c r="AD18" s="29">
        <v>12276895</v>
      </c>
      <c r="AE18" s="29">
        <v>13555785</v>
      </c>
      <c r="AF18" s="29">
        <v>13966792</v>
      </c>
      <c r="AG18" s="29">
        <v>13895116</v>
      </c>
      <c r="AH18" s="29">
        <v>14007866</v>
      </c>
      <c r="AI18" s="29">
        <v>14476091</v>
      </c>
      <c r="AJ18" s="29">
        <v>14692688</v>
      </c>
      <c r="AK18" s="29">
        <v>14459484</v>
      </c>
      <c r="AL18" s="29">
        <v>14905354</v>
      </c>
      <c r="AM18" s="29">
        <v>14217583</v>
      </c>
      <c r="AN18" s="29">
        <v>14624951</v>
      </c>
      <c r="AO18" s="29">
        <v>14418842</v>
      </c>
      <c r="AP18" s="29">
        <v>14455999</v>
      </c>
      <c r="AQ18" s="29">
        <v>14067679</v>
      </c>
      <c r="AR18" s="29">
        <v>14540328</v>
      </c>
      <c r="AS18" s="29">
        <v>14732621</v>
      </c>
      <c r="AT18" s="29">
        <v>15307117</v>
      </c>
      <c r="AU18" s="29">
        <v>15503540</v>
      </c>
      <c r="AV18" s="29">
        <v>15896687</v>
      </c>
      <c r="AW18" s="29">
        <v>15567142</v>
      </c>
      <c r="AX18" s="29">
        <v>14492168</v>
      </c>
      <c r="AY18" s="29">
        <v>14930354</v>
      </c>
      <c r="AZ18" s="29">
        <v>15169089</v>
      </c>
      <c r="BA18" s="5">
        <v>15151524</v>
      </c>
      <c r="BB18" s="14"/>
      <c r="BC18" s="29"/>
      <c r="BD18" s="29"/>
      <c r="BE18" s="29"/>
      <c r="BF18" s="14"/>
      <c r="BG18" s="14"/>
      <c r="BH18" s="14"/>
      <c r="BI18" s="14"/>
    </row>
    <row r="19" spans="1:61">
      <c r="A19" s="29"/>
      <c r="B19" s="60" t="s">
        <v>111</v>
      </c>
      <c r="C19" s="29"/>
      <c r="D19" s="29"/>
      <c r="E19" s="29"/>
      <c r="F19" s="29"/>
      <c r="G19" s="29"/>
      <c r="H19" s="29"/>
      <c r="I19" s="29"/>
      <c r="J19" s="29"/>
      <c r="K19" s="29"/>
      <c r="L19" s="29"/>
      <c r="M19" s="29"/>
      <c r="N19" s="29"/>
      <c r="O19" s="29"/>
      <c r="P19" s="29"/>
      <c r="Q19" s="29"/>
      <c r="R19" s="29"/>
      <c r="S19" s="29"/>
      <c r="T19" s="29">
        <v>8334384</v>
      </c>
      <c r="U19" s="29">
        <v>9248078</v>
      </c>
      <c r="V19" s="29">
        <v>10035646</v>
      </c>
      <c r="W19" s="29">
        <v>10379504</v>
      </c>
      <c r="X19" s="29">
        <v>10536960</v>
      </c>
      <c r="Y19" s="29">
        <v>11359494</v>
      </c>
      <c r="Z19" s="29">
        <v>12206325</v>
      </c>
      <c r="AA19" s="29">
        <v>13012519</v>
      </c>
      <c r="AB19" s="29">
        <v>14371497</v>
      </c>
      <c r="AC19" s="29">
        <v>16615156</v>
      </c>
      <c r="AD19" s="29">
        <v>16317165</v>
      </c>
      <c r="AE19" s="29">
        <v>18019725</v>
      </c>
      <c r="AF19" s="29">
        <v>18563975</v>
      </c>
      <c r="AG19" s="29">
        <v>18466405</v>
      </c>
      <c r="AH19" s="29">
        <v>18614141</v>
      </c>
      <c r="AI19" s="29">
        <v>19238420</v>
      </c>
      <c r="AJ19" s="29">
        <v>19525343</v>
      </c>
      <c r="AK19" s="29">
        <v>19828245</v>
      </c>
      <c r="AL19" s="29">
        <v>20556976</v>
      </c>
      <c r="AM19" s="29">
        <v>20530522</v>
      </c>
      <c r="AN19" s="29">
        <v>20685352</v>
      </c>
      <c r="AO19" s="29">
        <v>20261560</v>
      </c>
      <c r="AP19" s="29">
        <v>19722985</v>
      </c>
      <c r="AQ19" s="29">
        <v>18682127</v>
      </c>
      <c r="AR19" s="29">
        <v>19309294</v>
      </c>
      <c r="AS19" s="29">
        <v>19434292</v>
      </c>
      <c r="AT19" s="29">
        <v>20158999</v>
      </c>
      <c r="AU19" s="29">
        <v>20553867</v>
      </c>
      <c r="AV19" s="29">
        <v>22292209</v>
      </c>
      <c r="AW19" s="29">
        <v>21793766</v>
      </c>
      <c r="AX19" s="29">
        <v>20550976</v>
      </c>
      <c r="AY19" s="29">
        <v>20578329</v>
      </c>
      <c r="AZ19" s="29">
        <v>20726369</v>
      </c>
      <c r="BA19" s="29">
        <v>20833427</v>
      </c>
      <c r="BB19" s="14"/>
      <c r="BC19" s="29"/>
      <c r="BD19" s="29"/>
      <c r="BE19" s="29"/>
      <c r="BF19" s="14"/>
      <c r="BG19" s="14"/>
      <c r="BH19" s="14"/>
      <c r="BI19" s="14"/>
    </row>
    <row r="20" spans="1:61">
      <c r="A20" s="29"/>
      <c r="B20" s="29" t="s">
        <v>112</v>
      </c>
      <c r="C20" s="29" t="s">
        <v>113</v>
      </c>
      <c r="D20" s="29"/>
      <c r="E20" s="29"/>
      <c r="F20" s="29"/>
      <c r="G20" s="29"/>
      <c r="H20" s="29"/>
      <c r="I20" s="29"/>
      <c r="J20" s="29"/>
      <c r="K20" s="29"/>
      <c r="L20" s="29"/>
      <c r="M20" s="29"/>
      <c r="N20" s="29"/>
      <c r="O20" s="29"/>
      <c r="P20" s="29"/>
      <c r="Q20" s="29"/>
      <c r="R20" s="29"/>
      <c r="S20" s="29"/>
      <c r="T20" s="61"/>
      <c r="U20" s="61"/>
      <c r="V20" s="61"/>
      <c r="W20" s="62">
        <v>0.94</v>
      </c>
      <c r="X20" s="62">
        <v>0.95</v>
      </c>
      <c r="Y20" s="62">
        <v>0.98</v>
      </c>
      <c r="Z20" s="62">
        <v>1</v>
      </c>
      <c r="AA20" s="62">
        <v>1.05</v>
      </c>
      <c r="AB20" s="62">
        <v>1.105</v>
      </c>
      <c r="AC20" s="62">
        <v>1.198</v>
      </c>
      <c r="AD20" s="62">
        <v>1.0980000000000001</v>
      </c>
      <c r="AE20" s="62">
        <v>1.101</v>
      </c>
      <c r="AF20" s="62">
        <v>1.075</v>
      </c>
      <c r="AG20" s="62">
        <v>1.0629999999999999</v>
      </c>
      <c r="AH20" s="62">
        <v>1.0569999999999999</v>
      </c>
      <c r="AI20" s="62">
        <v>1.0469999999999999</v>
      </c>
      <c r="AJ20" s="62">
        <v>1.012</v>
      </c>
      <c r="AK20" s="62">
        <v>1.006</v>
      </c>
      <c r="AL20" s="62">
        <v>0.95099999999999996</v>
      </c>
      <c r="AM20" s="62">
        <v>0.89700000000000002</v>
      </c>
      <c r="AN20" s="62">
        <v>0.92100000000000004</v>
      </c>
      <c r="AO20" s="62">
        <v>0.92800000000000005</v>
      </c>
      <c r="AP20" s="62">
        <v>0.96499999999999997</v>
      </c>
      <c r="AQ20" s="62">
        <v>1.0409999999999999</v>
      </c>
      <c r="AR20" s="62">
        <v>1.093</v>
      </c>
      <c r="AS20" s="62">
        <v>1.1100000000000001</v>
      </c>
      <c r="AT20" s="62">
        <v>1.1319999999999999</v>
      </c>
      <c r="AU20" s="62">
        <v>1.1439999999999999</v>
      </c>
      <c r="AV20" s="62">
        <v>1.167</v>
      </c>
      <c r="AW20" s="62">
        <v>1.163</v>
      </c>
      <c r="AX20" s="62">
        <v>1.0289999999999999</v>
      </c>
      <c r="AY20" s="62">
        <v>0.99299999999999999</v>
      </c>
      <c r="AZ20" s="62">
        <v>0.99199999999999999</v>
      </c>
      <c r="BA20" s="62">
        <v>0.99</v>
      </c>
      <c r="BB20" s="14"/>
      <c r="BC20" s="29"/>
      <c r="BD20" s="29"/>
      <c r="BE20" s="29"/>
      <c r="BF20" s="14"/>
      <c r="BG20" s="14"/>
      <c r="BH20" s="14"/>
      <c r="BI20" s="14"/>
    </row>
    <row r="21" spans="1:61">
      <c r="A21" s="29"/>
      <c r="B21" s="63" t="s">
        <v>112</v>
      </c>
      <c r="C21" s="29"/>
      <c r="D21" s="29"/>
      <c r="E21" s="29"/>
      <c r="F21" s="29"/>
      <c r="G21" s="29"/>
      <c r="H21" s="29"/>
      <c r="I21" s="29"/>
      <c r="J21" s="29"/>
      <c r="K21" s="29"/>
      <c r="L21" s="29"/>
      <c r="M21" s="29"/>
      <c r="N21" s="29"/>
      <c r="O21" s="29"/>
      <c r="P21" s="29"/>
      <c r="Q21" s="29"/>
      <c r="R21" s="29"/>
      <c r="S21" s="29"/>
      <c r="T21" s="62">
        <v>0.84</v>
      </c>
      <c r="U21" s="62">
        <v>0.85</v>
      </c>
      <c r="V21" s="62">
        <v>0.87</v>
      </c>
      <c r="W21" s="62">
        <v>0.9</v>
      </c>
      <c r="X21" s="62">
        <v>0.92</v>
      </c>
      <c r="Y21" s="62">
        <v>0.96</v>
      </c>
      <c r="Z21" s="62">
        <v>0.98</v>
      </c>
      <c r="AA21" s="62">
        <v>1.01</v>
      </c>
      <c r="AB21" s="62">
        <v>1.0529999999999999</v>
      </c>
      <c r="AC21" s="62">
        <v>1.1180000000000001</v>
      </c>
      <c r="AD21" s="62">
        <v>1.1339999999999999</v>
      </c>
      <c r="AE21" s="62">
        <v>1.1319999999999999</v>
      </c>
      <c r="AF21" s="62">
        <v>1.091</v>
      </c>
      <c r="AG21" s="62">
        <v>1.08</v>
      </c>
      <c r="AH21" s="62">
        <v>1.0649999999999999</v>
      </c>
      <c r="AI21" s="62">
        <v>1.056</v>
      </c>
      <c r="AJ21" s="62">
        <v>1.0389999999999999</v>
      </c>
      <c r="AK21" s="62">
        <v>0.95799999999999996</v>
      </c>
      <c r="AL21" s="62">
        <v>0.97399999999999998</v>
      </c>
      <c r="AM21" s="62">
        <v>0.93500000000000005</v>
      </c>
      <c r="AN21" s="62">
        <v>0.92300000000000004</v>
      </c>
      <c r="AO21" s="62">
        <v>0.91500000000000004</v>
      </c>
      <c r="AP21" s="62">
        <v>0.93799999999999994</v>
      </c>
      <c r="AQ21" s="62">
        <v>0.97799999999999998</v>
      </c>
      <c r="AR21" s="62">
        <v>1.0329999999999999</v>
      </c>
      <c r="AS21" s="62">
        <v>1.081</v>
      </c>
      <c r="AT21" s="62">
        <v>1.1120000000000001</v>
      </c>
      <c r="AU21" s="62">
        <v>1.129</v>
      </c>
      <c r="AV21" s="62">
        <v>1.1479999999999999</v>
      </c>
      <c r="AW21" s="62">
        <v>1.1579999999999999</v>
      </c>
      <c r="AX21" s="62">
        <v>1.1200000000000001</v>
      </c>
      <c r="AY21" s="62">
        <v>1.0620000000000001</v>
      </c>
      <c r="AZ21" s="62">
        <v>1.0049999999999999</v>
      </c>
      <c r="BA21" s="62">
        <v>0.98499999999999999</v>
      </c>
      <c r="BB21" s="14"/>
      <c r="BC21" s="29"/>
      <c r="BD21" s="29"/>
      <c r="BE21" s="29"/>
      <c r="BF21" s="29"/>
      <c r="BG21" s="29"/>
      <c r="BH21" s="29"/>
      <c r="BI21" s="29"/>
    </row>
    <row r="22" spans="1:61">
      <c r="A22" s="29"/>
      <c r="B22" s="63" t="s">
        <v>114</v>
      </c>
      <c r="C22" s="29"/>
      <c r="D22" s="29"/>
      <c r="E22" s="29"/>
      <c r="F22" s="29"/>
      <c r="G22" s="29"/>
      <c r="H22" s="29"/>
      <c r="I22" s="29"/>
      <c r="J22" s="29"/>
      <c r="K22" s="29"/>
      <c r="L22" s="29"/>
      <c r="M22" s="29"/>
      <c r="N22" s="29"/>
      <c r="O22" s="29"/>
      <c r="P22" s="29"/>
      <c r="Q22" s="29"/>
      <c r="R22" s="29"/>
      <c r="S22" s="29"/>
      <c r="T22" s="64">
        <v>4.5999999999999999E-2</v>
      </c>
      <c r="U22" s="64">
        <v>1.0999999999999999E-2</v>
      </c>
      <c r="V22" s="64">
        <v>0.01</v>
      </c>
      <c r="W22" s="64">
        <v>6.2E-2</v>
      </c>
      <c r="X22" s="64">
        <v>5.5E-2</v>
      </c>
      <c r="Y22" s="64">
        <v>6.5000000000000002E-2</v>
      </c>
      <c r="Z22" s="64">
        <v>6.2E-2</v>
      </c>
      <c r="AA22" s="64">
        <v>0.08</v>
      </c>
      <c r="AB22" s="64">
        <v>3.6999999999999998E-2</v>
      </c>
      <c r="AC22" s="64">
        <v>3.5000000000000003E-2</v>
      </c>
      <c r="AD22" s="64">
        <v>0.05</v>
      </c>
      <c r="AE22" s="64">
        <v>2.5999999999999999E-2</v>
      </c>
      <c r="AF22" s="64">
        <v>4.8000000000000001E-2</v>
      </c>
      <c r="AG22" s="64">
        <v>3.5999999999999997E-2</v>
      </c>
      <c r="AH22" s="64">
        <v>3.4000000000000002E-2</v>
      </c>
      <c r="AI22" s="64">
        <v>3.1E-2</v>
      </c>
      <c r="AJ22" s="64">
        <v>8.9999999999999993E-3</v>
      </c>
      <c r="AK22" s="64">
        <v>1E-3</v>
      </c>
      <c r="AL22" s="64">
        <v>1E-3</v>
      </c>
      <c r="AM22" s="64">
        <v>6.0000000000000001E-3</v>
      </c>
      <c r="AN22" s="64">
        <v>8.9999999999999993E-3</v>
      </c>
      <c r="AO22" s="64">
        <v>1.6E-2</v>
      </c>
      <c r="AP22" s="64">
        <v>1.2999999999999999E-2</v>
      </c>
      <c r="AQ22" s="64">
        <v>3.7999999999999999E-2</v>
      </c>
      <c r="AR22" s="64">
        <v>5.1999999999999998E-2</v>
      </c>
      <c r="AS22" s="64">
        <v>4.5999999999999999E-2</v>
      </c>
      <c r="AT22" s="64">
        <v>6.4000000000000001E-2</v>
      </c>
      <c r="AU22" s="64">
        <v>4.7E-2</v>
      </c>
      <c r="AV22" s="64">
        <v>4.9000000000000002E-2</v>
      </c>
      <c r="AW22" s="64">
        <v>7.0999999999999994E-2</v>
      </c>
      <c r="AX22" s="64">
        <v>4.9000000000000002E-2</v>
      </c>
      <c r="AY22" s="64">
        <v>5.8000000000000003E-2</v>
      </c>
      <c r="AZ22" s="64">
        <v>6.9000000000000006E-2</v>
      </c>
      <c r="BA22" s="64">
        <v>5.8999999999999997E-2</v>
      </c>
      <c r="BB22" s="14"/>
      <c r="BC22" s="29"/>
      <c r="BD22" s="29"/>
      <c r="BE22" s="29"/>
      <c r="BF22" s="29"/>
      <c r="BG22" s="29"/>
      <c r="BH22" s="29"/>
      <c r="BI22" s="29"/>
    </row>
    <row r="23" spans="1:61">
      <c r="A23" s="29"/>
      <c r="B23" s="29" t="s">
        <v>115</v>
      </c>
      <c r="C23" s="29"/>
      <c r="D23" s="29"/>
      <c r="E23" s="29"/>
      <c r="F23" s="29"/>
      <c r="G23" s="29"/>
      <c r="H23" s="29"/>
      <c r="I23" s="29"/>
      <c r="J23" s="29"/>
      <c r="K23" s="29"/>
      <c r="L23" s="29"/>
      <c r="M23" s="29"/>
      <c r="N23" s="29"/>
      <c r="O23" s="29"/>
      <c r="P23" s="29"/>
      <c r="Q23" s="29"/>
      <c r="R23" s="29"/>
      <c r="S23" s="29"/>
      <c r="T23" s="65"/>
      <c r="U23" s="65"/>
      <c r="V23" s="65"/>
      <c r="W23" s="65"/>
      <c r="X23" s="65"/>
      <c r="Y23" s="65"/>
      <c r="Z23" s="64">
        <v>1.024</v>
      </c>
      <c r="AA23" s="64">
        <v>1.0509999999999999</v>
      </c>
      <c r="AB23" s="64">
        <v>1.0900000000000001</v>
      </c>
      <c r="AC23" s="64">
        <v>1.002</v>
      </c>
      <c r="AD23" s="64">
        <v>1.1120000000000001</v>
      </c>
      <c r="AE23" s="64">
        <v>1.03</v>
      </c>
      <c r="AF23" s="64">
        <v>1.01</v>
      </c>
      <c r="AG23" s="64">
        <v>1.012</v>
      </c>
      <c r="AH23" s="64">
        <v>0.93300000000000005</v>
      </c>
      <c r="AI23" s="64">
        <v>0.93400000000000005</v>
      </c>
      <c r="AJ23" s="64">
        <v>0.91</v>
      </c>
      <c r="AK23" s="64">
        <v>0.96499999999999997</v>
      </c>
      <c r="AL23" s="64">
        <v>0.94199999999999995</v>
      </c>
      <c r="AM23" s="64">
        <v>0.98799999999999999</v>
      </c>
      <c r="AN23" s="64">
        <v>0.97899999999999998</v>
      </c>
      <c r="AO23" s="64">
        <v>1.01</v>
      </c>
      <c r="AP23" s="64">
        <v>0.98099999999999998</v>
      </c>
      <c r="AQ23" s="64">
        <v>0.999</v>
      </c>
      <c r="AR23" s="64">
        <v>0.97099999999999997</v>
      </c>
      <c r="AS23" s="64">
        <v>1.0049999999999999</v>
      </c>
      <c r="AT23" s="64">
        <v>1.05</v>
      </c>
      <c r="AU23" s="89"/>
      <c r="AV23" s="89"/>
      <c r="AW23" s="89"/>
      <c r="AX23" s="89"/>
      <c r="AY23" s="89"/>
      <c r="AZ23" s="89"/>
      <c r="BA23" s="89"/>
      <c r="BB23" s="14"/>
      <c r="BC23" s="29"/>
      <c r="BD23" s="29"/>
      <c r="BE23" s="29"/>
      <c r="BF23" s="29"/>
      <c r="BG23" s="29"/>
      <c r="BH23" s="29"/>
      <c r="BI23" s="29"/>
    </row>
    <row r="24" spans="1:61">
      <c r="A24" s="29"/>
      <c r="B24" s="63" t="s">
        <v>116</v>
      </c>
      <c r="C24" s="29"/>
      <c r="D24" s="29"/>
      <c r="E24" s="29"/>
      <c r="F24" s="29"/>
      <c r="G24" s="29"/>
      <c r="H24" s="29"/>
      <c r="I24" s="29"/>
      <c r="J24" s="29"/>
      <c r="K24" s="29"/>
      <c r="L24" s="29"/>
      <c r="M24" s="29"/>
      <c r="N24" s="29"/>
      <c r="O24" s="29"/>
      <c r="P24" s="29"/>
      <c r="Q24" s="29"/>
      <c r="R24" s="29"/>
      <c r="S24" s="29"/>
      <c r="T24" s="64">
        <v>8.8999999999999996E-2</v>
      </c>
      <c r="U24" s="64">
        <v>8.5000000000000006E-2</v>
      </c>
      <c r="V24" s="64">
        <v>0.08</v>
      </c>
      <c r="W24" s="64">
        <v>7.1999999999999995E-2</v>
      </c>
      <c r="X24" s="64">
        <v>8.1000000000000003E-2</v>
      </c>
      <c r="Y24" s="64">
        <v>8.4000000000000005E-2</v>
      </c>
      <c r="Z24" s="64">
        <v>8.4000000000000005E-2</v>
      </c>
      <c r="AA24" s="64">
        <v>8.7999999999999995E-2</v>
      </c>
      <c r="AB24" s="64">
        <v>7.4999999999999997E-2</v>
      </c>
      <c r="AC24" s="64">
        <v>7.0000000000000007E-2</v>
      </c>
      <c r="AD24" s="64">
        <v>7.8E-2</v>
      </c>
      <c r="AE24" s="64">
        <v>7.8E-2</v>
      </c>
      <c r="AF24" s="64">
        <v>8.2000000000000003E-2</v>
      </c>
      <c r="AG24" s="64">
        <v>0.09</v>
      </c>
      <c r="AH24" s="64">
        <v>0.1</v>
      </c>
      <c r="AI24" s="64">
        <v>0.104</v>
      </c>
      <c r="AJ24" s="64">
        <v>0.111</v>
      </c>
      <c r="AK24" s="64">
        <v>0.11</v>
      </c>
      <c r="AL24" s="64">
        <v>0.108</v>
      </c>
      <c r="AM24" s="64">
        <v>0.107</v>
      </c>
      <c r="AN24" s="64">
        <v>0.1</v>
      </c>
      <c r="AO24" s="64">
        <v>9.5000000000000001E-2</v>
      </c>
      <c r="AP24" s="64">
        <v>8.7999999999999995E-2</v>
      </c>
      <c r="AQ24" s="64">
        <v>8.6999999999999994E-2</v>
      </c>
      <c r="AR24" s="64">
        <v>8.6999999999999994E-2</v>
      </c>
      <c r="AS24" s="64">
        <v>8.6999999999999994E-2</v>
      </c>
      <c r="AT24" s="64">
        <v>8.7999999999999995E-2</v>
      </c>
      <c r="AU24" s="64">
        <v>8.6999999999999994E-2</v>
      </c>
      <c r="AV24" s="64">
        <v>7.5999999999999998E-2</v>
      </c>
      <c r="AW24" s="64">
        <v>7.2999999999999995E-2</v>
      </c>
      <c r="AX24" s="64">
        <v>7.6999999999999999E-2</v>
      </c>
      <c r="AY24" s="64">
        <v>7.6999999999999999E-2</v>
      </c>
      <c r="AZ24" s="64">
        <v>7.6999999999999999E-2</v>
      </c>
      <c r="BA24" s="64"/>
      <c r="BB24" s="14"/>
      <c r="BC24" s="29"/>
      <c r="BD24" s="29"/>
      <c r="BE24" s="29"/>
      <c r="BF24" s="29"/>
      <c r="BG24" s="29"/>
      <c r="BH24" s="29"/>
      <c r="BI24" s="29"/>
    </row>
    <row r="25" spans="1:61">
      <c r="A25" s="29"/>
      <c r="B25" s="60" t="s">
        <v>117</v>
      </c>
      <c r="C25" s="29"/>
      <c r="D25" s="29"/>
      <c r="E25" s="29"/>
      <c r="F25" s="29"/>
      <c r="G25" s="29"/>
      <c r="H25" s="29"/>
      <c r="I25" s="29"/>
      <c r="J25" s="29"/>
      <c r="K25" s="29"/>
      <c r="L25" s="29"/>
      <c r="M25" s="29"/>
      <c r="N25" s="29"/>
      <c r="O25" s="29"/>
      <c r="P25" s="29"/>
      <c r="Q25" s="29"/>
      <c r="R25" s="29"/>
      <c r="S25" s="29"/>
      <c r="T25" s="64">
        <v>6.7000000000000004E-2</v>
      </c>
      <c r="U25" s="64">
        <v>6.7000000000000004E-2</v>
      </c>
      <c r="V25" s="64">
        <v>6.6000000000000003E-2</v>
      </c>
      <c r="W25" s="64">
        <v>7.6999999999999999E-2</v>
      </c>
      <c r="X25" s="64">
        <v>6.3E-2</v>
      </c>
      <c r="Y25" s="64">
        <v>6.4000000000000001E-2</v>
      </c>
      <c r="Z25" s="64">
        <v>6.7000000000000004E-2</v>
      </c>
      <c r="AA25" s="64">
        <v>7.0000000000000007E-2</v>
      </c>
      <c r="AB25" s="64">
        <v>6.8000000000000005E-2</v>
      </c>
      <c r="AC25" s="64">
        <v>6.5000000000000002E-2</v>
      </c>
      <c r="AD25" s="64">
        <v>6.3E-2</v>
      </c>
      <c r="AE25" s="64">
        <v>6.6000000000000003E-2</v>
      </c>
      <c r="AF25" s="64">
        <v>7.0999999999999994E-2</v>
      </c>
      <c r="AG25" s="64">
        <v>7.5999999999999998E-2</v>
      </c>
      <c r="AH25" s="64">
        <v>8.4000000000000005E-2</v>
      </c>
      <c r="AI25" s="64">
        <v>9.0999999999999998E-2</v>
      </c>
      <c r="AJ25" s="64">
        <v>9.8000000000000004E-2</v>
      </c>
      <c r="AK25" s="64">
        <v>0.10100000000000001</v>
      </c>
      <c r="AL25" s="64">
        <v>0.10299999999999999</v>
      </c>
      <c r="AM25" s="64">
        <v>0.1</v>
      </c>
      <c r="AN25" s="64">
        <v>9.2999999999999999E-2</v>
      </c>
      <c r="AO25" s="64">
        <v>8.5000000000000006E-2</v>
      </c>
      <c r="AP25" s="64">
        <v>7.8E-2</v>
      </c>
      <c r="AQ25" s="64">
        <v>7.5999999999999998E-2</v>
      </c>
      <c r="AR25" s="64">
        <v>7.5999999999999998E-2</v>
      </c>
      <c r="AS25" s="64">
        <v>7.8E-2</v>
      </c>
      <c r="AT25" s="64">
        <v>0.08</v>
      </c>
      <c r="AU25" s="64">
        <v>8.1000000000000003E-2</v>
      </c>
      <c r="AV25" s="64">
        <v>7.8E-2</v>
      </c>
      <c r="AW25" s="64">
        <v>7.3999999999999996E-2</v>
      </c>
      <c r="AX25" s="64">
        <v>7.0999999999999994E-2</v>
      </c>
      <c r="AY25" s="64">
        <v>7.0999999999999994E-2</v>
      </c>
      <c r="AZ25" s="64">
        <v>7.2999999999999995E-2</v>
      </c>
      <c r="BA25" s="64"/>
      <c r="BB25" s="14"/>
      <c r="BC25" s="29"/>
      <c r="BD25" s="29"/>
      <c r="BE25" s="29"/>
      <c r="BF25" s="29"/>
      <c r="BG25" s="29"/>
      <c r="BH25" s="29"/>
      <c r="BI25" s="29"/>
    </row>
    <row r="26" spans="1:61">
      <c r="A26" s="29"/>
      <c r="B26" s="60" t="s">
        <v>118</v>
      </c>
      <c r="C26" s="29"/>
      <c r="D26" s="29"/>
      <c r="E26" s="29"/>
      <c r="F26" s="29"/>
      <c r="G26" s="29"/>
      <c r="H26" s="29"/>
      <c r="I26" s="29"/>
      <c r="J26" s="29"/>
      <c r="K26" s="29"/>
      <c r="L26" s="29"/>
      <c r="M26" s="29"/>
      <c r="N26" s="29"/>
      <c r="O26" s="29"/>
      <c r="P26" s="29"/>
      <c r="Q26" s="29"/>
      <c r="R26" s="29"/>
      <c r="S26" s="29"/>
      <c r="T26" s="65"/>
      <c r="U26" s="65"/>
      <c r="V26" s="65"/>
      <c r="W26" s="65"/>
      <c r="X26" s="65"/>
      <c r="Y26" s="65"/>
      <c r="Z26" s="89"/>
      <c r="AA26" s="89"/>
      <c r="AB26" s="89"/>
      <c r="AC26" s="89"/>
      <c r="AD26" s="89"/>
      <c r="AE26" s="89"/>
      <c r="AF26" s="89"/>
      <c r="AG26" s="89"/>
      <c r="AH26" s="89"/>
      <c r="AI26" s="89"/>
      <c r="AJ26" s="89"/>
      <c r="AK26" s="89"/>
      <c r="AL26" s="89"/>
      <c r="AM26" s="89"/>
      <c r="AN26" s="89"/>
      <c r="AO26" s="89"/>
      <c r="AP26" s="89"/>
      <c r="AQ26" s="89"/>
      <c r="AR26" s="89"/>
      <c r="AS26" s="64">
        <v>0.122</v>
      </c>
      <c r="AT26" s="64">
        <v>0.125</v>
      </c>
      <c r="AU26" s="64">
        <v>7.3999999999999996E-2</v>
      </c>
      <c r="AV26" s="64">
        <v>7.0000000000000007E-2</v>
      </c>
      <c r="AW26" s="64">
        <v>6.4000000000000001E-2</v>
      </c>
      <c r="AX26" s="64">
        <v>5.8999999999999997E-2</v>
      </c>
      <c r="AY26" s="64">
        <v>5.7000000000000002E-2</v>
      </c>
      <c r="AZ26" s="64"/>
      <c r="BA26" s="64"/>
      <c r="BB26" s="14"/>
      <c r="BC26" s="29"/>
      <c r="BD26" s="29"/>
      <c r="BE26" s="29"/>
      <c r="BF26" s="29"/>
      <c r="BG26" s="29"/>
      <c r="BH26" s="29"/>
      <c r="BI26" s="29"/>
    </row>
    <row r="27" spans="1:61">
      <c r="A27" s="29"/>
      <c r="B27" s="60" t="s">
        <v>119</v>
      </c>
      <c r="C27" s="29"/>
      <c r="D27" s="29"/>
      <c r="E27" s="29"/>
      <c r="F27" s="29"/>
      <c r="G27" s="29"/>
      <c r="H27" s="29"/>
      <c r="I27" s="29"/>
      <c r="J27" s="29"/>
      <c r="K27" s="29"/>
      <c r="L27" s="29"/>
      <c r="M27" s="29"/>
      <c r="N27" s="29"/>
      <c r="O27" s="29"/>
      <c r="P27" s="29"/>
      <c r="Q27" s="29"/>
      <c r="R27" s="29"/>
      <c r="S27" s="29"/>
      <c r="T27" s="66"/>
      <c r="U27" s="66"/>
      <c r="V27" s="66"/>
      <c r="W27" s="64">
        <v>7.1999999999999995E-2</v>
      </c>
      <c r="X27" s="64">
        <v>7.0000000000000007E-2</v>
      </c>
      <c r="Y27" s="64">
        <v>7.1999999999999995E-2</v>
      </c>
      <c r="Z27" s="64">
        <v>7.0999999999999994E-2</v>
      </c>
      <c r="AA27" s="64">
        <v>9.0999999999999998E-2</v>
      </c>
      <c r="AB27" s="64">
        <v>6.0999999999999999E-2</v>
      </c>
      <c r="AC27" s="64">
        <v>7.0999999999999994E-2</v>
      </c>
      <c r="AD27" s="64">
        <v>6.0999999999999999E-2</v>
      </c>
      <c r="AE27" s="64">
        <v>6.5000000000000002E-2</v>
      </c>
      <c r="AF27" s="64">
        <v>7.1999999999999995E-2</v>
      </c>
      <c r="AG27" s="64">
        <v>7.4999999999999997E-2</v>
      </c>
      <c r="AH27" s="64">
        <v>8.2000000000000003E-2</v>
      </c>
      <c r="AI27" s="64">
        <v>0.09</v>
      </c>
      <c r="AJ27" s="64">
        <v>0.1</v>
      </c>
      <c r="AK27" s="64">
        <v>0.112</v>
      </c>
      <c r="AL27" s="64">
        <v>0.12</v>
      </c>
      <c r="AM27" s="64">
        <v>0.112</v>
      </c>
      <c r="AN27" s="64">
        <v>0.107</v>
      </c>
      <c r="AO27" s="64">
        <v>0.107</v>
      </c>
      <c r="AP27" s="64">
        <v>0.104</v>
      </c>
      <c r="AQ27" s="64">
        <v>0.10299999999999999</v>
      </c>
      <c r="AR27" s="64">
        <v>0.10199999999999999</v>
      </c>
      <c r="AS27" s="64">
        <v>9.8000000000000004E-2</v>
      </c>
      <c r="AT27" s="64">
        <v>9.8000000000000004E-2</v>
      </c>
      <c r="AU27" s="64">
        <v>0.105</v>
      </c>
      <c r="AV27" s="64">
        <v>0.106</v>
      </c>
      <c r="AW27" s="64">
        <v>0.10299999999999999</v>
      </c>
      <c r="AX27" s="64">
        <v>0.10199999999999999</v>
      </c>
      <c r="AY27" s="64">
        <v>0.106</v>
      </c>
      <c r="AZ27" s="64">
        <v>0.114</v>
      </c>
      <c r="BA27" s="64">
        <v>0.112</v>
      </c>
      <c r="BB27" s="14"/>
      <c r="BC27" s="29"/>
      <c r="BD27" s="29"/>
      <c r="BE27" s="29"/>
      <c r="BF27" s="29"/>
      <c r="BG27" s="29"/>
      <c r="BH27" s="29"/>
      <c r="BI27" s="29"/>
    </row>
    <row r="28" spans="1:61">
      <c r="A28" s="29"/>
      <c r="B28" s="54" t="s">
        <v>120</v>
      </c>
      <c r="C28" s="60" t="s">
        <v>121</v>
      </c>
      <c r="D28" s="60"/>
      <c r="E28" s="60"/>
      <c r="F28" s="60"/>
      <c r="G28" s="60"/>
      <c r="H28" s="60"/>
      <c r="I28" s="60"/>
      <c r="J28" s="60"/>
      <c r="K28" s="60"/>
      <c r="L28" s="60"/>
      <c r="M28" s="60"/>
      <c r="N28" s="60"/>
      <c r="O28" s="60"/>
      <c r="P28" s="60"/>
      <c r="Q28" s="60"/>
      <c r="R28" s="60"/>
      <c r="S28" s="60"/>
      <c r="T28" s="65"/>
      <c r="U28" s="65"/>
      <c r="V28" s="65"/>
      <c r="W28" s="65"/>
      <c r="X28" s="65"/>
      <c r="Y28" s="65"/>
      <c r="Z28" s="64">
        <v>0.874</v>
      </c>
      <c r="AA28" s="64">
        <v>0.873</v>
      </c>
      <c r="AB28" s="64">
        <v>0.78900000000000003</v>
      </c>
      <c r="AC28" s="64">
        <v>0.82699999999999996</v>
      </c>
      <c r="AD28" s="64">
        <v>0.81200000000000006</v>
      </c>
      <c r="AE28" s="64">
        <v>0.875</v>
      </c>
      <c r="AF28" s="64">
        <v>0.89200000000000002</v>
      </c>
      <c r="AG28" s="64">
        <v>0.90800000000000003</v>
      </c>
      <c r="AH28" s="64">
        <v>0.96199999999999997</v>
      </c>
      <c r="AI28" s="64">
        <v>0.98899999999999999</v>
      </c>
      <c r="AJ28" s="67">
        <v>1.0149999999999999</v>
      </c>
      <c r="AK28" s="64">
        <v>1.002</v>
      </c>
      <c r="AL28" s="64">
        <v>1.024</v>
      </c>
      <c r="AM28" s="64">
        <v>1.002</v>
      </c>
      <c r="AN28" s="64">
        <v>0.998</v>
      </c>
      <c r="AO28" s="64">
        <v>0.93200000000000005</v>
      </c>
      <c r="AP28" s="64">
        <v>0.96099999999999997</v>
      </c>
      <c r="AQ28" s="64">
        <v>0.92500000000000004</v>
      </c>
      <c r="AR28" s="64">
        <v>0.92800000000000005</v>
      </c>
      <c r="AS28" s="64">
        <v>0.91200000000000003</v>
      </c>
      <c r="AT28" s="64">
        <v>0.88100000000000001</v>
      </c>
      <c r="AU28" s="64">
        <v>0.92300000000000004</v>
      </c>
      <c r="AV28" s="64">
        <v>0.96499999999999997</v>
      </c>
      <c r="AW28" s="64">
        <v>0.93400000000000005</v>
      </c>
      <c r="AX28" s="64">
        <v>0.96699999999999997</v>
      </c>
      <c r="AY28" s="64">
        <v>0.97</v>
      </c>
      <c r="AZ28" s="64">
        <v>0.99</v>
      </c>
      <c r="BA28" s="64">
        <v>0.96699999999999997</v>
      </c>
      <c r="BB28" s="14"/>
      <c r="BC28" s="29"/>
      <c r="BD28" s="29"/>
      <c r="BE28" s="29"/>
      <c r="BF28" s="29"/>
      <c r="BG28" s="29"/>
      <c r="BH28" s="29"/>
      <c r="BI28" s="29"/>
    </row>
    <row r="29" spans="1:61">
      <c r="A29" s="29"/>
      <c r="B29" s="68" t="s">
        <v>120</v>
      </c>
      <c r="C29" s="63" t="s">
        <v>122</v>
      </c>
      <c r="D29" s="63"/>
      <c r="E29" s="63"/>
      <c r="F29" s="63"/>
      <c r="G29" s="63"/>
      <c r="H29" s="63"/>
      <c r="I29" s="63"/>
      <c r="J29" s="63"/>
      <c r="K29" s="63"/>
      <c r="L29" s="63"/>
      <c r="M29" s="63"/>
      <c r="N29" s="63"/>
      <c r="O29" s="63"/>
      <c r="P29" s="63"/>
      <c r="Q29" s="63"/>
      <c r="R29" s="63"/>
      <c r="S29" s="63"/>
      <c r="T29" s="64">
        <v>0.95599999999999996</v>
      </c>
      <c r="U29" s="64">
        <v>0.94499999999999995</v>
      </c>
      <c r="V29" s="64">
        <v>0.89300000000000002</v>
      </c>
      <c r="W29" s="64">
        <v>0.871</v>
      </c>
      <c r="X29" s="64">
        <v>0.89300000000000002</v>
      </c>
      <c r="Y29" s="64">
        <v>0.875</v>
      </c>
      <c r="Z29" s="64">
        <v>0.93799999999999994</v>
      </c>
      <c r="AA29" s="64">
        <v>0.873</v>
      </c>
      <c r="AB29" s="64">
        <v>0.80300000000000005</v>
      </c>
      <c r="AC29" s="64">
        <v>0.82699999999999996</v>
      </c>
      <c r="AD29" s="64">
        <v>0.81200000000000006</v>
      </c>
      <c r="AE29" s="64">
        <v>0.875</v>
      </c>
      <c r="AF29" s="64">
        <v>0.89200000000000002</v>
      </c>
      <c r="AG29" s="64">
        <v>0.90800000000000003</v>
      </c>
      <c r="AH29" s="64">
        <v>1.0589999999999999</v>
      </c>
      <c r="AI29" s="64">
        <v>1.07</v>
      </c>
      <c r="AJ29" s="64">
        <v>1.1140000000000001</v>
      </c>
      <c r="AK29" s="64">
        <v>1.0349999999999999</v>
      </c>
      <c r="AL29" s="64">
        <v>1.0649999999999999</v>
      </c>
      <c r="AM29" s="64">
        <v>1.0149999999999999</v>
      </c>
      <c r="AN29" s="64">
        <v>1.0129999999999999</v>
      </c>
      <c r="AO29" s="64">
        <v>0.96799999999999997</v>
      </c>
      <c r="AP29" s="64">
        <v>1.0269999999999999</v>
      </c>
      <c r="AQ29" s="64">
        <v>1.024</v>
      </c>
      <c r="AR29" s="64">
        <v>1.026</v>
      </c>
      <c r="AS29" s="64">
        <v>0.98299999999999998</v>
      </c>
      <c r="AT29" s="64">
        <v>0.93300000000000005</v>
      </c>
      <c r="AU29" s="64">
        <v>0.96499999999999997</v>
      </c>
      <c r="AV29" s="64">
        <v>1.008</v>
      </c>
      <c r="AW29" s="64">
        <v>0.995</v>
      </c>
      <c r="AX29" s="64">
        <v>1.0409999999999999</v>
      </c>
      <c r="AY29" s="64">
        <v>1.0129999999999999</v>
      </c>
      <c r="AZ29" s="64">
        <v>1.0209999999999999</v>
      </c>
      <c r="BA29" s="64">
        <v>0.997</v>
      </c>
      <c r="BB29" s="14"/>
      <c r="BC29" s="29"/>
      <c r="BD29" s="29"/>
      <c r="BE29" s="29"/>
      <c r="BF29" s="14"/>
      <c r="BG29" s="14"/>
      <c r="BH29" s="14"/>
      <c r="BI29" s="14"/>
    </row>
    <row r="30" spans="1:61">
      <c r="A30" s="29"/>
      <c r="B30" s="29" t="s">
        <v>123</v>
      </c>
      <c r="C30" s="29"/>
      <c r="D30" s="29"/>
      <c r="E30" s="29"/>
      <c r="F30" s="29"/>
      <c r="G30" s="29"/>
      <c r="H30" s="29"/>
      <c r="I30" s="29"/>
      <c r="J30" s="29"/>
      <c r="K30" s="29"/>
      <c r="L30" s="29"/>
      <c r="M30" s="29"/>
      <c r="N30" s="29"/>
      <c r="O30" s="29"/>
      <c r="P30" s="29"/>
      <c r="Q30" s="29"/>
      <c r="R30" s="29"/>
      <c r="S30" s="29"/>
      <c r="T30" s="65"/>
      <c r="U30" s="65"/>
      <c r="V30" s="65"/>
      <c r="W30" s="65"/>
      <c r="X30" s="65"/>
      <c r="Y30" s="65"/>
      <c r="Z30" s="64">
        <v>0.74299999999999999</v>
      </c>
      <c r="AA30" s="64">
        <v>0.71699999999999997</v>
      </c>
      <c r="AB30" s="64">
        <v>0.71399999999999997</v>
      </c>
      <c r="AC30" s="64">
        <v>0.70599999999999996</v>
      </c>
      <c r="AD30" s="64">
        <v>0.81100000000000005</v>
      </c>
      <c r="AE30" s="64">
        <v>0.80800000000000005</v>
      </c>
      <c r="AF30" s="64">
        <v>0.89</v>
      </c>
      <c r="AG30" s="64">
        <v>0.94199999999999995</v>
      </c>
      <c r="AH30" s="64">
        <v>1.022</v>
      </c>
      <c r="AI30" s="64">
        <v>1.0649999999999999</v>
      </c>
      <c r="AJ30" s="64">
        <v>1.1459999999999999</v>
      </c>
      <c r="AK30" s="64">
        <v>1.212</v>
      </c>
      <c r="AL30" s="64">
        <v>1.19</v>
      </c>
      <c r="AM30" s="64">
        <v>1.163</v>
      </c>
      <c r="AN30" s="64">
        <v>1.129</v>
      </c>
      <c r="AO30" s="64">
        <v>1.1359999999999999</v>
      </c>
      <c r="AP30" s="64">
        <v>1.1739999999999999</v>
      </c>
      <c r="AQ30" s="64">
        <v>1.302</v>
      </c>
      <c r="AR30" s="64">
        <v>1.292</v>
      </c>
      <c r="AS30" s="64">
        <v>1.3740000000000001</v>
      </c>
      <c r="AT30" s="64">
        <v>1.3680000000000001</v>
      </c>
      <c r="AU30" s="89"/>
      <c r="AV30" s="89"/>
      <c r="AW30" s="89"/>
      <c r="AX30" s="89"/>
      <c r="AY30" s="89"/>
      <c r="AZ30" s="89"/>
      <c r="BA30" s="29"/>
      <c r="BB30" s="14"/>
      <c r="BC30" s="29"/>
      <c r="BD30" s="29"/>
      <c r="BE30" s="29"/>
      <c r="BF30" s="29"/>
      <c r="BG30" s="29"/>
      <c r="BH30" s="29"/>
      <c r="BI30" s="29"/>
    </row>
    <row r="31" spans="1:61">
      <c r="A31" s="29"/>
      <c r="B31" s="63" t="s">
        <v>273</v>
      </c>
      <c r="C31" s="29"/>
      <c r="D31" s="29"/>
      <c r="E31" s="29"/>
      <c r="F31" s="29"/>
      <c r="G31" s="29"/>
      <c r="H31" s="29"/>
      <c r="I31" s="29"/>
      <c r="J31" s="29"/>
      <c r="K31" s="29"/>
      <c r="L31" s="29"/>
      <c r="M31" s="29"/>
      <c r="N31" s="29"/>
      <c r="O31" s="29"/>
      <c r="P31" s="29"/>
      <c r="Q31" s="29"/>
      <c r="R31" s="29"/>
      <c r="S31" s="29"/>
      <c r="T31" s="29">
        <v>6334452</v>
      </c>
      <c r="U31" s="29">
        <v>6319105</v>
      </c>
      <c r="V31" s="29">
        <v>6598532</v>
      </c>
      <c r="W31" s="29">
        <v>7842402</v>
      </c>
      <c r="X31" s="29">
        <v>8304599</v>
      </c>
      <c r="Y31" s="29">
        <v>8488634</v>
      </c>
      <c r="Z31" s="29">
        <v>9073077</v>
      </c>
      <c r="AA31" s="29">
        <v>9328280</v>
      </c>
      <c r="AB31" s="29">
        <v>10265782</v>
      </c>
      <c r="AC31" s="29">
        <v>11731113</v>
      </c>
      <c r="AD31" s="29">
        <v>13227357</v>
      </c>
      <c r="AE31" s="29">
        <v>14551234</v>
      </c>
      <c r="AF31" s="29">
        <v>16529719</v>
      </c>
      <c r="AG31" s="29">
        <v>17400347</v>
      </c>
      <c r="AH31" s="29">
        <v>19029254</v>
      </c>
      <c r="AI31" s="29">
        <v>20498288</v>
      </c>
      <c r="AJ31" s="29">
        <v>22378930</v>
      </c>
      <c r="AK31" s="29">
        <v>24034346</v>
      </c>
      <c r="AL31" s="29">
        <v>24465320</v>
      </c>
      <c r="AM31" s="29">
        <v>23873904</v>
      </c>
      <c r="AN31" s="29">
        <v>23356504</v>
      </c>
      <c r="AO31" s="29">
        <v>22930277</v>
      </c>
      <c r="AP31" s="29">
        <v>23164304</v>
      </c>
      <c r="AQ31" s="29">
        <v>24315085</v>
      </c>
      <c r="AR31" s="29">
        <v>24939411</v>
      </c>
      <c r="AS31" s="29">
        <v>26703221</v>
      </c>
      <c r="AT31" s="29">
        <v>27577012</v>
      </c>
      <c r="AU31" s="29">
        <v>27823175</v>
      </c>
      <c r="AV31" s="29">
        <v>28176560</v>
      </c>
      <c r="AW31" s="29">
        <v>28897188</v>
      </c>
      <c r="AX31" s="29">
        <v>29111923</v>
      </c>
      <c r="AY31" s="29">
        <v>31457341</v>
      </c>
      <c r="AZ31" s="29">
        <v>30582698</v>
      </c>
      <c r="BA31" s="29">
        <v>30480765</v>
      </c>
      <c r="BB31" s="14"/>
      <c r="BC31" s="29"/>
      <c r="BD31" s="29"/>
      <c r="BE31" s="29"/>
      <c r="BF31" s="29"/>
      <c r="BG31" s="29"/>
      <c r="BH31" s="29"/>
      <c r="BI31" s="29"/>
    </row>
    <row r="32" spans="1:61">
      <c r="A32" s="29"/>
      <c r="B32" s="29" t="s">
        <v>125</v>
      </c>
      <c r="C32" s="29"/>
      <c r="D32" s="29"/>
      <c r="E32" s="29"/>
      <c r="F32" s="29"/>
      <c r="G32" s="29"/>
      <c r="H32" s="29"/>
      <c r="I32" s="29"/>
      <c r="J32" s="29"/>
      <c r="K32" s="29"/>
      <c r="L32" s="29"/>
      <c r="M32" s="29"/>
      <c r="N32" s="29"/>
      <c r="O32" s="29"/>
      <c r="P32" s="29"/>
      <c r="Q32" s="29"/>
      <c r="R32" s="29"/>
      <c r="S32" s="29"/>
      <c r="T32" s="69"/>
      <c r="U32" s="69"/>
      <c r="V32" s="69"/>
      <c r="W32" s="69"/>
      <c r="X32" s="69"/>
      <c r="Y32" s="69"/>
      <c r="Z32" s="88"/>
      <c r="AA32" s="88"/>
      <c r="AB32" s="88"/>
      <c r="AC32" s="88"/>
      <c r="AD32" s="29">
        <v>6147111</v>
      </c>
      <c r="AE32" s="29">
        <v>3435282</v>
      </c>
      <c r="AF32" s="29">
        <v>24123834</v>
      </c>
      <c r="AG32" s="29">
        <v>19219025</v>
      </c>
      <c r="AH32" s="29">
        <v>19837276</v>
      </c>
      <c r="AI32" s="29">
        <v>18260195</v>
      </c>
      <c r="AJ32" s="29">
        <v>37562944</v>
      </c>
      <c r="AK32" s="29">
        <v>39070410</v>
      </c>
      <c r="AL32" s="29">
        <v>52031363</v>
      </c>
      <c r="AM32" s="29">
        <v>32408512</v>
      </c>
      <c r="AN32" s="29">
        <v>31562727</v>
      </c>
      <c r="AO32" s="29">
        <v>21532205</v>
      </c>
      <c r="AP32" s="29">
        <v>21288449</v>
      </c>
      <c r="AQ32" s="29">
        <v>21809967</v>
      </c>
      <c r="AR32" s="29">
        <v>23788038</v>
      </c>
      <c r="AS32" s="29">
        <v>24527073</v>
      </c>
      <c r="AT32" s="29">
        <v>25699170</v>
      </c>
      <c r="AU32" s="88"/>
      <c r="AV32" s="88"/>
      <c r="AW32" s="88"/>
      <c r="AX32" s="88"/>
      <c r="AY32" s="88"/>
      <c r="AZ32" s="88"/>
      <c r="BA32" s="29"/>
      <c r="BB32" s="14"/>
      <c r="BC32" s="29"/>
      <c r="BD32" s="29"/>
      <c r="BE32" s="29"/>
      <c r="BF32" s="29"/>
      <c r="BG32" s="29"/>
      <c r="BH32" s="29"/>
      <c r="BI32" s="29"/>
    </row>
    <row r="33" spans="1:61">
      <c r="A33" s="29"/>
      <c r="B33" s="63" t="s">
        <v>274</v>
      </c>
      <c r="C33" s="29"/>
      <c r="D33" s="29"/>
      <c r="E33" s="29"/>
      <c r="F33" s="29"/>
      <c r="G33" s="29"/>
      <c r="H33" s="29"/>
      <c r="I33" s="29"/>
      <c r="J33" s="29"/>
      <c r="K33" s="29"/>
      <c r="L33" s="29"/>
      <c r="M33" s="29"/>
      <c r="N33" s="29"/>
      <c r="O33" s="29"/>
      <c r="P33" s="29"/>
      <c r="Q33" s="29"/>
      <c r="R33" s="29"/>
      <c r="S33" s="69"/>
      <c r="T33" s="69"/>
      <c r="U33" s="69"/>
      <c r="V33" s="69"/>
      <c r="W33" s="29">
        <v>513148</v>
      </c>
      <c r="X33" s="29">
        <v>349455</v>
      </c>
      <c r="Y33" s="29">
        <v>402934</v>
      </c>
      <c r="Z33" s="29">
        <v>980422</v>
      </c>
      <c r="AA33" s="29">
        <v>1963051</v>
      </c>
      <c r="AB33" s="29">
        <v>719625</v>
      </c>
      <c r="AC33" s="29">
        <v>1453850</v>
      </c>
      <c r="AD33" s="29">
        <v>2646233</v>
      </c>
      <c r="AE33" s="29">
        <v>2512497</v>
      </c>
      <c r="AF33" s="29">
        <v>16925332</v>
      </c>
      <c r="AG33" s="29">
        <v>14104751</v>
      </c>
      <c r="AH33" s="29">
        <v>13608043</v>
      </c>
      <c r="AI33" s="29">
        <v>11172645</v>
      </c>
      <c r="AJ33" s="29">
        <v>10871613</v>
      </c>
      <c r="AK33" s="29">
        <v>10224113</v>
      </c>
      <c r="AL33" s="29">
        <v>11494273</v>
      </c>
      <c r="AM33" s="29">
        <v>9669270</v>
      </c>
      <c r="AN33" s="29">
        <v>7988789</v>
      </c>
      <c r="AO33" s="29">
        <v>7339642</v>
      </c>
      <c r="AP33" s="29">
        <v>6713207</v>
      </c>
      <c r="AQ33" s="29">
        <v>6220605</v>
      </c>
      <c r="AR33" s="29">
        <v>6349778</v>
      </c>
      <c r="AS33" s="29">
        <v>6662263</v>
      </c>
      <c r="AT33" s="29">
        <v>7501152</v>
      </c>
      <c r="AU33" s="29">
        <v>7203920</v>
      </c>
      <c r="AV33" s="29">
        <v>7452612</v>
      </c>
      <c r="AW33" s="29">
        <v>5542184</v>
      </c>
      <c r="AX33" s="29">
        <v>7251080</v>
      </c>
      <c r="AY33" s="29">
        <v>5751112</v>
      </c>
      <c r="AZ33" s="29">
        <v>5407016</v>
      </c>
      <c r="BA33" s="29">
        <v>4027295</v>
      </c>
      <c r="BB33" s="14"/>
      <c r="BC33" s="29"/>
      <c r="BD33" s="29"/>
      <c r="BE33" s="29"/>
      <c r="BF33" s="29"/>
      <c r="BG33" s="29"/>
      <c r="BH33" s="29"/>
      <c r="BI33" s="29"/>
    </row>
    <row r="34" spans="1:61">
      <c r="A34" s="29"/>
      <c r="B34" s="63" t="s">
        <v>234</v>
      </c>
      <c r="C34" s="29"/>
      <c r="D34" s="29"/>
      <c r="E34" s="29"/>
      <c r="F34" s="29"/>
      <c r="G34" s="29"/>
      <c r="H34" s="29"/>
      <c r="I34" s="29"/>
      <c r="J34" s="29"/>
      <c r="K34" s="29"/>
      <c r="L34" s="29"/>
      <c r="M34" s="29"/>
      <c r="N34" s="29"/>
      <c r="O34" s="29"/>
      <c r="P34" s="29"/>
      <c r="Q34" s="29"/>
      <c r="R34" s="29"/>
      <c r="S34" s="29"/>
      <c r="T34" s="29">
        <v>1159268</v>
      </c>
      <c r="U34" s="29">
        <v>1443342</v>
      </c>
      <c r="V34" s="29">
        <v>1896621</v>
      </c>
      <c r="W34" s="70"/>
      <c r="X34" s="70"/>
      <c r="Y34" s="70"/>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29"/>
      <c r="BB34" s="14"/>
      <c r="BC34" s="29"/>
      <c r="BD34" s="29"/>
      <c r="BE34" s="29"/>
      <c r="BF34" s="29"/>
      <c r="BG34" s="29"/>
      <c r="BH34" s="29"/>
      <c r="BI34" s="29"/>
    </row>
    <row r="35" spans="1:61">
      <c r="A35" s="29"/>
      <c r="B35" s="68" t="s">
        <v>275</v>
      </c>
      <c r="C35" s="63"/>
      <c r="D35" s="63"/>
      <c r="E35" s="63"/>
      <c r="F35" s="63"/>
      <c r="G35" s="63"/>
      <c r="H35" s="63"/>
      <c r="I35" s="63"/>
      <c r="J35" s="63"/>
      <c r="K35" s="63"/>
      <c r="L35" s="63"/>
      <c r="M35" s="63"/>
      <c r="N35" s="63"/>
      <c r="O35" s="63"/>
      <c r="P35" s="63"/>
      <c r="Q35" s="63"/>
      <c r="R35" s="63"/>
      <c r="S35" s="63"/>
      <c r="T35" s="29">
        <v>265884</v>
      </c>
      <c r="U35" s="29">
        <v>306032</v>
      </c>
      <c r="V35" s="29">
        <v>569418</v>
      </c>
      <c r="W35" s="29">
        <v>606427</v>
      </c>
      <c r="X35" s="29">
        <v>712364</v>
      </c>
      <c r="Y35" s="29">
        <v>935923</v>
      </c>
      <c r="Z35" s="29">
        <v>1885702</v>
      </c>
      <c r="AA35" s="29">
        <v>2483300</v>
      </c>
      <c r="AB35" s="29">
        <v>3819186</v>
      </c>
      <c r="AC35" s="29">
        <v>6013301</v>
      </c>
      <c r="AD35" s="29">
        <v>8545808</v>
      </c>
      <c r="AE35" s="29">
        <v>10224502</v>
      </c>
      <c r="AF35" s="29">
        <v>7751698</v>
      </c>
      <c r="AG35" s="29">
        <v>7239990</v>
      </c>
      <c r="AH35" s="29">
        <v>6016295</v>
      </c>
      <c r="AI35" s="29">
        <v>4996425</v>
      </c>
      <c r="AJ35" s="29">
        <v>4055083</v>
      </c>
      <c r="AK35" s="29">
        <v>4202480</v>
      </c>
      <c r="AL35" s="29">
        <v>3814579</v>
      </c>
      <c r="AM35" s="29">
        <v>4160213</v>
      </c>
      <c r="AN35" s="29">
        <v>3219362</v>
      </c>
      <c r="AO35" s="29">
        <v>3551982</v>
      </c>
      <c r="AP35" s="29">
        <v>3565258</v>
      </c>
      <c r="AQ35" s="29">
        <v>3656195</v>
      </c>
      <c r="AR35" s="29">
        <v>3988963</v>
      </c>
      <c r="AS35" s="29">
        <v>4309969</v>
      </c>
      <c r="AT35" s="29">
        <v>4896836</v>
      </c>
      <c r="AU35" s="29">
        <v>5338740</v>
      </c>
      <c r="AV35" s="29">
        <v>5079002</v>
      </c>
      <c r="AW35" s="29">
        <v>5200699</v>
      </c>
      <c r="AX35" s="29">
        <v>5101779</v>
      </c>
      <c r="AY35" s="29">
        <v>4024997</v>
      </c>
      <c r="AZ35" s="29">
        <v>3149284</v>
      </c>
      <c r="BA35" s="29">
        <v>3857645</v>
      </c>
      <c r="BB35" s="14"/>
      <c r="BC35" s="29"/>
      <c r="BD35" s="29"/>
      <c r="BE35" s="29"/>
      <c r="BF35" s="29"/>
      <c r="BG35" s="29"/>
      <c r="BH35" s="29"/>
      <c r="BI35" s="29"/>
    </row>
    <row r="36" spans="1:61">
      <c r="A36" s="29"/>
      <c r="B36" s="63" t="s">
        <v>126</v>
      </c>
      <c r="C36" s="63" t="s">
        <v>91</v>
      </c>
      <c r="D36" s="63"/>
      <c r="E36" s="63"/>
      <c r="F36" s="63"/>
      <c r="G36" s="63"/>
      <c r="H36" s="63"/>
      <c r="I36" s="63"/>
      <c r="J36" s="63"/>
      <c r="K36" s="63"/>
      <c r="L36" s="63"/>
      <c r="M36" s="63"/>
      <c r="N36" s="63"/>
      <c r="O36" s="63"/>
      <c r="P36" s="63"/>
      <c r="Q36" s="63"/>
      <c r="R36" s="63"/>
      <c r="S36" s="63"/>
      <c r="T36" s="29">
        <v>130786</v>
      </c>
      <c r="U36" s="29">
        <v>40910</v>
      </c>
      <c r="V36" s="29">
        <v>437300</v>
      </c>
      <c r="W36" s="29">
        <v>446339</v>
      </c>
      <c r="X36" s="29">
        <v>483362</v>
      </c>
      <c r="Y36" s="29">
        <v>513327</v>
      </c>
      <c r="Z36" s="29">
        <v>637552</v>
      </c>
      <c r="AA36" s="29">
        <v>665364</v>
      </c>
      <c r="AB36" s="29">
        <v>697333</v>
      </c>
      <c r="AC36" s="29">
        <v>733188</v>
      </c>
      <c r="AD36" s="29">
        <v>789801</v>
      </c>
      <c r="AE36" s="29">
        <v>848102</v>
      </c>
      <c r="AF36" s="29">
        <v>835249</v>
      </c>
      <c r="AG36" s="29">
        <v>818521</v>
      </c>
      <c r="AH36" s="29">
        <v>677522</v>
      </c>
      <c r="AI36" s="29">
        <v>381457</v>
      </c>
      <c r="AJ36" s="29">
        <v>2699</v>
      </c>
      <c r="AK36" s="29">
        <v>706</v>
      </c>
      <c r="AL36" s="29">
        <v>707</v>
      </c>
      <c r="AM36" s="29">
        <v>709</v>
      </c>
      <c r="AN36" s="29">
        <v>4625</v>
      </c>
      <c r="AO36" s="29">
        <v>204627</v>
      </c>
      <c r="AP36" s="29">
        <v>204682</v>
      </c>
      <c r="AQ36" s="29">
        <v>424709</v>
      </c>
      <c r="AR36" s="29">
        <v>524772</v>
      </c>
      <c r="AS36" s="29">
        <v>924901</v>
      </c>
      <c r="AT36" s="29">
        <v>1525999</v>
      </c>
      <c r="AU36" s="29">
        <v>1928366</v>
      </c>
      <c r="AV36" s="29">
        <v>2032857</v>
      </c>
      <c r="AW36" s="29">
        <v>2135931</v>
      </c>
      <c r="AX36" s="29">
        <v>2537387</v>
      </c>
      <c r="AY36" s="29">
        <v>1612166</v>
      </c>
      <c r="AZ36" s="29">
        <v>1112589</v>
      </c>
      <c r="BA36" s="29">
        <v>1222935</v>
      </c>
      <c r="BB36" s="14"/>
      <c r="BC36" s="29"/>
      <c r="BD36" s="29"/>
      <c r="BE36" s="29"/>
      <c r="BF36" s="29"/>
      <c r="BG36" s="29"/>
      <c r="BH36" s="29"/>
      <c r="BI36" s="29"/>
    </row>
    <row r="37" spans="1:61">
      <c r="A37" s="29"/>
      <c r="B37" s="60" t="s">
        <v>276</v>
      </c>
      <c r="C37" s="29"/>
      <c r="D37" s="29"/>
      <c r="E37" s="69"/>
      <c r="F37" s="69"/>
      <c r="G37" s="69"/>
      <c r="H37" s="69"/>
      <c r="I37" s="69"/>
      <c r="J37" s="69"/>
      <c r="K37" s="69"/>
      <c r="L37" s="69"/>
      <c r="M37" s="69"/>
      <c r="N37" s="69"/>
      <c r="O37" s="69"/>
      <c r="P37" s="69"/>
      <c r="Q37" s="69"/>
      <c r="R37" s="69"/>
      <c r="S37" s="69"/>
      <c r="T37" s="69"/>
      <c r="U37" s="69"/>
      <c r="V37" s="69"/>
      <c r="W37" s="69"/>
      <c r="X37" s="69"/>
      <c r="Y37" s="69"/>
      <c r="Z37" s="88"/>
      <c r="AA37" s="88"/>
      <c r="AB37" s="88"/>
      <c r="AC37" s="88"/>
      <c r="AD37" s="29">
        <v>7327782</v>
      </c>
      <c r="AE37" s="29">
        <v>6839229</v>
      </c>
      <c r="AF37" s="29">
        <v>25703353</v>
      </c>
      <c r="AG37" s="29">
        <v>24265108</v>
      </c>
      <c r="AH37" s="29">
        <v>26621002</v>
      </c>
      <c r="AI37" s="29">
        <v>26674508</v>
      </c>
      <c r="AJ37" s="29">
        <v>29195460</v>
      </c>
      <c r="AK37" s="29">
        <v>3055979</v>
      </c>
      <c r="AL37" s="29">
        <v>32145014</v>
      </c>
      <c r="AM37" s="29">
        <v>29382961</v>
      </c>
      <c r="AN37" s="29">
        <v>28125931</v>
      </c>
      <c r="AO37" s="29">
        <v>26717887</v>
      </c>
      <c r="AP37" s="29">
        <v>26312253</v>
      </c>
      <c r="AQ37" s="29">
        <v>26879495</v>
      </c>
      <c r="AR37" s="29">
        <v>27300226</v>
      </c>
      <c r="AS37" s="29">
        <v>29055515</v>
      </c>
      <c r="AT37" s="29">
        <v>30181328</v>
      </c>
      <c r="AU37" s="29">
        <v>29688355</v>
      </c>
      <c r="AV37" s="88"/>
      <c r="AW37" s="88"/>
      <c r="AX37" s="29">
        <v>31261224</v>
      </c>
      <c r="AY37" s="29">
        <v>33183456</v>
      </c>
      <c r="AZ37" s="29">
        <v>32840430</v>
      </c>
      <c r="BA37" s="29">
        <v>30650415</v>
      </c>
      <c r="BB37" s="14"/>
      <c r="BC37" s="29"/>
      <c r="BD37" s="29"/>
      <c r="BE37" s="29"/>
      <c r="BF37" s="29"/>
      <c r="BG37" s="29"/>
      <c r="BH37" s="29"/>
      <c r="BI37" s="29"/>
    </row>
    <row r="38" spans="1:61">
      <c r="A38" s="29"/>
      <c r="B38" s="29" t="s">
        <v>127</v>
      </c>
      <c r="C38" s="29"/>
      <c r="D38" s="29"/>
      <c r="E38" s="69"/>
      <c r="F38" s="69"/>
      <c r="G38" s="69"/>
      <c r="H38" s="69"/>
      <c r="I38" s="69"/>
      <c r="J38" s="69"/>
      <c r="K38" s="69"/>
      <c r="L38" s="69"/>
      <c r="M38" s="69"/>
      <c r="N38" s="69"/>
      <c r="O38" s="69"/>
      <c r="P38" s="69"/>
      <c r="Q38" s="69"/>
      <c r="R38" s="69"/>
      <c r="S38" s="69"/>
      <c r="T38" s="69"/>
      <c r="U38" s="69"/>
      <c r="V38" s="69"/>
      <c r="W38" s="69"/>
      <c r="X38" s="69"/>
      <c r="Y38" s="69"/>
      <c r="Z38" s="89"/>
      <c r="AA38" s="89"/>
      <c r="AB38" s="89"/>
      <c r="AC38" s="89"/>
      <c r="AD38" s="71">
        <f t="shared" ref="AD38:AK38" si="5">(AD31+AD33)/AD19</f>
        <v>0.9728154369953359</v>
      </c>
      <c r="AE38" s="71">
        <f t="shared" si="5"/>
        <v>0.94694735907456973</v>
      </c>
      <c r="AF38" s="71">
        <f t="shared" si="5"/>
        <v>1.8021491086903532</v>
      </c>
      <c r="AG38" s="71">
        <f t="shared" si="5"/>
        <v>1.7060764128155967</v>
      </c>
      <c r="AH38" s="71">
        <f t="shared" si="5"/>
        <v>1.7533603618883085</v>
      </c>
      <c r="AI38" s="71">
        <f t="shared" si="5"/>
        <v>1.6462335784331561</v>
      </c>
      <c r="AJ38" s="64">
        <f t="shared" si="5"/>
        <v>1.7029428369068855</v>
      </c>
      <c r="AK38" s="64">
        <f t="shared" si="5"/>
        <v>1.7277605254524544</v>
      </c>
      <c r="AL38" s="64">
        <v>1.7490000000000001</v>
      </c>
      <c r="AM38" s="64">
        <v>1.6339999999999999</v>
      </c>
      <c r="AN38" s="64">
        <v>1.5149999999999999</v>
      </c>
      <c r="AO38" s="64">
        <v>1.494</v>
      </c>
      <c r="AP38" s="64">
        <v>1.5149999999999999</v>
      </c>
      <c r="AQ38" s="64">
        <v>1.6339999999999999</v>
      </c>
      <c r="AR38" s="64">
        <v>1.62</v>
      </c>
      <c r="AS38" s="64">
        <v>1.7170000000000001</v>
      </c>
      <c r="AT38" s="64">
        <v>1.74</v>
      </c>
      <c r="AU38" s="89"/>
      <c r="AV38" s="89"/>
      <c r="AW38" s="89"/>
      <c r="AX38" s="89"/>
      <c r="AY38" s="89"/>
      <c r="AZ38" s="89"/>
      <c r="BA38" s="89"/>
      <c r="BB38" s="14"/>
      <c r="BC38" s="29"/>
      <c r="BD38" s="29"/>
      <c r="BE38" s="29"/>
      <c r="BF38" s="29"/>
      <c r="BG38" s="29"/>
      <c r="BH38" s="29"/>
      <c r="BI38" s="29"/>
    </row>
    <row r="39" spans="1:61">
      <c r="A39" s="29" t="s">
        <v>128</v>
      </c>
      <c r="B39" s="29" t="s">
        <v>129</v>
      </c>
      <c r="C39" s="29"/>
      <c r="D39" s="29"/>
      <c r="E39" s="69"/>
      <c r="F39" s="69"/>
      <c r="G39" s="69"/>
      <c r="H39" s="69"/>
      <c r="I39" s="69"/>
      <c r="J39" s="69"/>
      <c r="K39" s="69"/>
      <c r="L39" s="69"/>
      <c r="M39" s="69"/>
      <c r="N39" s="69"/>
      <c r="O39" s="69"/>
      <c r="P39" s="69"/>
      <c r="Q39" s="69"/>
      <c r="R39" s="69"/>
      <c r="S39" s="69"/>
      <c r="T39" s="69"/>
      <c r="U39" s="69"/>
      <c r="V39" s="69"/>
      <c r="W39" s="69"/>
      <c r="X39" s="69"/>
      <c r="Y39" s="69"/>
      <c r="Z39" s="89"/>
      <c r="AA39" s="89"/>
      <c r="AB39" s="89"/>
      <c r="AC39" s="89"/>
      <c r="AD39" s="89"/>
      <c r="AE39" s="89"/>
      <c r="AF39" s="89"/>
      <c r="AG39" s="89"/>
      <c r="AH39" s="89"/>
      <c r="AI39" s="89"/>
      <c r="AJ39" s="89"/>
      <c r="AK39" s="89"/>
      <c r="AL39" s="89"/>
      <c r="AM39" s="89"/>
      <c r="AN39" s="89"/>
      <c r="AO39" s="89"/>
      <c r="AP39" s="89"/>
      <c r="AQ39" s="89"/>
      <c r="AR39" s="89"/>
      <c r="AS39" s="89"/>
      <c r="AT39" s="89"/>
      <c r="AU39" s="64" t="s">
        <v>283</v>
      </c>
      <c r="AV39" s="64" t="s">
        <v>283</v>
      </c>
      <c r="AW39" s="64" t="s">
        <v>283</v>
      </c>
      <c r="AX39" s="64" t="s">
        <v>283</v>
      </c>
      <c r="AY39" s="64" t="s">
        <v>283</v>
      </c>
      <c r="AZ39" s="64" t="s">
        <v>283</v>
      </c>
      <c r="BA39" s="64" t="s">
        <v>283</v>
      </c>
      <c r="BB39" s="14"/>
      <c r="BC39" s="29"/>
      <c r="BD39" s="29"/>
      <c r="BE39" s="29"/>
      <c r="BF39" s="29"/>
      <c r="BG39" s="29"/>
      <c r="BH39" s="29"/>
      <c r="BI39" s="29"/>
    </row>
    <row r="40" spans="1:61">
      <c r="A40" s="29"/>
      <c r="B40" s="29" t="s">
        <v>130</v>
      </c>
      <c r="C40" s="29"/>
      <c r="D40" s="29"/>
      <c r="E40" s="69"/>
      <c r="F40" s="69"/>
      <c r="G40" s="69"/>
      <c r="H40" s="69"/>
      <c r="I40" s="69"/>
      <c r="J40" s="69"/>
      <c r="K40" s="69"/>
      <c r="L40" s="69"/>
      <c r="M40" s="69"/>
      <c r="N40" s="69"/>
      <c r="O40" s="69"/>
      <c r="P40" s="69"/>
      <c r="Q40" s="69"/>
      <c r="R40" s="69"/>
      <c r="S40" s="69"/>
      <c r="T40" s="69"/>
      <c r="U40" s="69"/>
      <c r="V40" s="69"/>
      <c r="W40" s="69"/>
      <c r="X40" s="69"/>
      <c r="Y40" s="69"/>
      <c r="Z40" s="89"/>
      <c r="AA40" s="89"/>
      <c r="AB40" s="89"/>
      <c r="AC40" s="89"/>
      <c r="AD40" s="89"/>
      <c r="AE40" s="89"/>
      <c r="AF40" s="89"/>
      <c r="AG40" s="89"/>
      <c r="AH40" s="89"/>
      <c r="AI40" s="89"/>
      <c r="AJ40" s="89"/>
      <c r="AK40" s="89"/>
      <c r="AL40" s="89"/>
      <c r="AM40" s="89"/>
      <c r="AN40" s="89"/>
      <c r="AO40" s="89"/>
      <c r="AP40" s="89"/>
      <c r="AQ40" s="89"/>
      <c r="AR40" s="89"/>
      <c r="AS40" s="89"/>
      <c r="AT40" s="89"/>
      <c r="AU40" s="64" t="s">
        <v>283</v>
      </c>
      <c r="AV40" s="64" t="s">
        <v>283</v>
      </c>
      <c r="AW40" s="64" t="s">
        <v>283</v>
      </c>
      <c r="AX40" s="64" t="s">
        <v>283</v>
      </c>
      <c r="AY40" s="64" t="s">
        <v>283</v>
      </c>
      <c r="AZ40" s="64" t="s">
        <v>283</v>
      </c>
      <c r="BA40" s="64" t="s">
        <v>283</v>
      </c>
      <c r="BB40" s="14"/>
      <c r="BC40" s="29"/>
      <c r="BD40" s="29"/>
      <c r="BE40" s="29"/>
      <c r="BF40" s="29"/>
      <c r="BG40" s="29"/>
      <c r="BH40" s="29"/>
      <c r="BI40" s="29"/>
    </row>
    <row r="41" spans="1:61">
      <c r="A41" s="29"/>
      <c r="B41" s="29" t="s">
        <v>118</v>
      </c>
      <c r="C41" s="29"/>
      <c r="D41" s="29"/>
      <c r="E41" s="69"/>
      <c r="F41" s="69"/>
      <c r="G41" s="69"/>
      <c r="H41" s="69"/>
      <c r="I41" s="69"/>
      <c r="J41" s="69"/>
      <c r="K41" s="69"/>
      <c r="L41" s="69"/>
      <c r="M41" s="69"/>
      <c r="N41" s="69"/>
      <c r="O41" s="69"/>
      <c r="P41" s="69"/>
      <c r="Q41" s="69"/>
      <c r="R41" s="69"/>
      <c r="S41" s="69"/>
      <c r="T41" s="69"/>
      <c r="U41" s="69"/>
      <c r="V41" s="69"/>
      <c r="W41" s="69"/>
      <c r="X41" s="69"/>
      <c r="Y41" s="69"/>
      <c r="Z41" s="89"/>
      <c r="AA41" s="89"/>
      <c r="AB41" s="89"/>
      <c r="AC41" s="89"/>
      <c r="AD41" s="89"/>
      <c r="AE41" s="89"/>
      <c r="AF41" s="89"/>
      <c r="AG41" s="89"/>
      <c r="AH41" s="89"/>
      <c r="AI41" s="89"/>
      <c r="AJ41" s="89"/>
      <c r="AK41" s="89"/>
      <c r="AL41" s="89"/>
      <c r="AM41" s="89"/>
      <c r="AN41" s="89"/>
      <c r="AO41" s="89"/>
      <c r="AP41" s="89"/>
      <c r="AQ41" s="89"/>
      <c r="AR41" s="89"/>
      <c r="AS41" s="89"/>
      <c r="AT41" s="89"/>
      <c r="AU41" s="64">
        <v>7.3999999999999996E-2</v>
      </c>
      <c r="AV41" s="64">
        <v>7.0000000000000007E-2</v>
      </c>
      <c r="AW41" s="64">
        <v>6.4000000000000001E-2</v>
      </c>
      <c r="AX41" s="64">
        <v>5.8999999999999997E-2</v>
      </c>
      <c r="AY41" s="64">
        <v>5.7000000000000002E-2</v>
      </c>
      <c r="AZ41" s="64">
        <v>5.0999999999999997E-2</v>
      </c>
      <c r="BA41" s="64">
        <v>4.1000000000000002E-2</v>
      </c>
      <c r="BB41" s="14"/>
      <c r="BC41" s="29"/>
      <c r="BD41" s="29"/>
      <c r="BE41" s="29"/>
      <c r="BF41" s="29"/>
      <c r="BG41" s="29"/>
      <c r="BH41" s="29"/>
      <c r="BI41" s="29"/>
    </row>
    <row r="42" spans="1:61">
      <c r="A42" s="29"/>
      <c r="B42" s="29" t="s">
        <v>131</v>
      </c>
      <c r="C42" s="29"/>
      <c r="D42" s="29"/>
      <c r="E42" s="69"/>
      <c r="F42" s="69"/>
      <c r="G42" s="69"/>
      <c r="H42" s="69"/>
      <c r="I42" s="69"/>
      <c r="J42" s="69"/>
      <c r="K42" s="69"/>
      <c r="L42" s="69"/>
      <c r="M42" s="69"/>
      <c r="N42" s="69"/>
      <c r="O42" s="69"/>
      <c r="P42" s="69"/>
      <c r="Q42" s="69"/>
      <c r="R42" s="69"/>
      <c r="S42" s="69"/>
      <c r="T42" s="69"/>
      <c r="U42" s="69"/>
      <c r="V42" s="69"/>
      <c r="W42" s="69"/>
      <c r="X42" s="69"/>
      <c r="Y42" s="69"/>
      <c r="Z42" s="89"/>
      <c r="AA42" s="89"/>
      <c r="AB42" s="89"/>
      <c r="AC42" s="89"/>
      <c r="AD42" s="89"/>
      <c r="AE42" s="89"/>
      <c r="AF42" s="89"/>
      <c r="AG42" s="89"/>
      <c r="AH42" s="89"/>
      <c r="AI42" s="89"/>
      <c r="AJ42" s="89"/>
      <c r="AK42" s="89"/>
      <c r="AL42" s="89"/>
      <c r="AM42" s="89"/>
      <c r="AN42" s="89"/>
      <c r="AO42" s="89"/>
      <c r="AP42" s="89"/>
      <c r="AQ42" s="89"/>
      <c r="AR42" s="89"/>
      <c r="AS42" s="89"/>
      <c r="AT42" s="89"/>
      <c r="AU42" s="64">
        <v>0.57399999999999995</v>
      </c>
      <c r="AV42" s="64">
        <v>0.55600000000000005</v>
      </c>
      <c r="AW42" s="64">
        <v>0.48799999999999999</v>
      </c>
      <c r="AX42" s="64">
        <v>0.433</v>
      </c>
      <c r="AY42" s="64">
        <v>0.57199999999999995</v>
      </c>
      <c r="AZ42" s="64">
        <v>0.53500000000000003</v>
      </c>
      <c r="BA42" s="64">
        <v>0.48</v>
      </c>
      <c r="BB42" s="14"/>
      <c r="BC42" s="29"/>
      <c r="BD42" s="29"/>
      <c r="BE42" s="29"/>
      <c r="BF42" s="29"/>
      <c r="BG42" s="29"/>
      <c r="BH42" s="29"/>
      <c r="BI42" s="29"/>
    </row>
    <row r="43" spans="1:61">
      <c r="A43" s="29"/>
      <c r="B43" s="29" t="s">
        <v>132</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v>1167131</v>
      </c>
      <c r="AD43" s="29">
        <v>1250224</v>
      </c>
      <c r="AE43" s="29">
        <v>1689421</v>
      </c>
      <c r="AF43" s="29">
        <v>164333</v>
      </c>
      <c r="AG43" s="29">
        <v>136147</v>
      </c>
      <c r="AH43" s="29">
        <v>137436</v>
      </c>
      <c r="AI43" s="29">
        <v>138100</v>
      </c>
      <c r="AJ43" s="29">
        <v>88367</v>
      </c>
      <c r="AK43" s="29">
        <v>78413</v>
      </c>
      <c r="AL43" s="29">
        <v>3058</v>
      </c>
      <c r="AM43" s="29">
        <v>3063</v>
      </c>
      <c r="AN43" s="29">
        <v>65</v>
      </c>
      <c r="AO43" s="29">
        <v>65</v>
      </c>
      <c r="AP43" s="29">
        <v>65</v>
      </c>
      <c r="AQ43" s="29">
        <v>65</v>
      </c>
      <c r="AR43" s="29">
        <v>65</v>
      </c>
      <c r="AS43" s="29">
        <v>65</v>
      </c>
      <c r="AT43" s="29">
        <v>65</v>
      </c>
      <c r="AU43" s="29">
        <v>65</v>
      </c>
      <c r="AV43" s="29">
        <v>65</v>
      </c>
      <c r="AW43" s="29">
        <v>65</v>
      </c>
      <c r="AX43" s="29">
        <v>65</v>
      </c>
      <c r="AY43" s="29">
        <v>65</v>
      </c>
      <c r="AZ43" s="88"/>
      <c r="BA43" s="88"/>
      <c r="BB43" s="14"/>
      <c r="BC43" s="29"/>
      <c r="BD43" s="29"/>
      <c r="BE43" s="29"/>
      <c r="BF43" s="29"/>
      <c r="BG43" s="29"/>
      <c r="BH43" s="29"/>
      <c r="BI43" s="29"/>
    </row>
    <row r="44" spans="1:61">
      <c r="A44" s="29"/>
      <c r="B44" s="29" t="s">
        <v>133</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v>58652</v>
      </c>
      <c r="AD44" s="29">
        <v>53879</v>
      </c>
      <c r="AE44" s="29">
        <v>101012</v>
      </c>
      <c r="AF44" s="29">
        <v>3315554</v>
      </c>
      <c r="AG44" s="29">
        <v>1686048</v>
      </c>
      <c r="AH44" s="29">
        <v>2176602</v>
      </c>
      <c r="AI44" s="29">
        <v>1512700</v>
      </c>
      <c r="AJ44" s="29">
        <v>1299630</v>
      </c>
      <c r="AK44" s="29">
        <v>137947</v>
      </c>
      <c r="AL44" s="29">
        <v>724030</v>
      </c>
      <c r="AM44" s="29">
        <v>817238</v>
      </c>
      <c r="AN44" s="29">
        <v>653493</v>
      </c>
      <c r="AO44" s="29">
        <v>88653</v>
      </c>
      <c r="AP44" s="29">
        <v>60927</v>
      </c>
      <c r="AQ44" s="29">
        <v>175142</v>
      </c>
      <c r="AR44" s="29">
        <v>51136</v>
      </c>
      <c r="AS44" s="29">
        <v>641800</v>
      </c>
      <c r="AT44" s="29">
        <v>942600</v>
      </c>
      <c r="AU44" s="29">
        <v>838150</v>
      </c>
      <c r="AV44" s="29">
        <v>1287257</v>
      </c>
      <c r="AW44" s="29">
        <v>1098027</v>
      </c>
      <c r="AX44" s="29">
        <v>2144533</v>
      </c>
      <c r="AY44" s="29">
        <v>2386017</v>
      </c>
      <c r="AZ44" s="29">
        <v>1499830</v>
      </c>
      <c r="BA44" s="29"/>
      <c r="BB44" s="14"/>
      <c r="BC44" s="29"/>
      <c r="BD44" s="29"/>
      <c r="BE44" s="29"/>
      <c r="BF44" s="29"/>
      <c r="BG44" s="29"/>
      <c r="BH44" s="29"/>
      <c r="BI44" s="29"/>
    </row>
    <row r="45" spans="1:61">
      <c r="A45" s="29"/>
      <c r="B45" s="29" t="s">
        <v>134</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v>1076936</v>
      </c>
      <c r="AD45" s="29">
        <v>1214845</v>
      </c>
      <c r="AE45" s="29">
        <v>1056736</v>
      </c>
      <c r="AF45" s="29">
        <v>868600</v>
      </c>
      <c r="AG45" s="29">
        <v>618600</v>
      </c>
      <c r="AH45" s="29">
        <v>438600</v>
      </c>
      <c r="AI45" s="29">
        <v>358600</v>
      </c>
      <c r="AJ45" s="29">
        <v>300350</v>
      </c>
      <c r="AK45" s="29">
        <v>173225</v>
      </c>
      <c r="AL45" s="29">
        <v>100000</v>
      </c>
      <c r="AM45" s="29">
        <v>20000</v>
      </c>
      <c r="AN45" s="29">
        <v>0</v>
      </c>
      <c r="AO45" s="29">
        <v>0</v>
      </c>
      <c r="AP45" s="29">
        <v>30000</v>
      </c>
      <c r="AQ45" s="29">
        <v>30000</v>
      </c>
      <c r="AR45" s="29">
        <v>30000</v>
      </c>
      <c r="AS45" s="29">
        <v>20000</v>
      </c>
      <c r="AT45" s="29">
        <v>50000</v>
      </c>
      <c r="AU45" s="29">
        <v>20000</v>
      </c>
      <c r="AV45" s="29">
        <v>15000</v>
      </c>
      <c r="AW45" s="29">
        <v>40000</v>
      </c>
      <c r="AX45" s="29">
        <v>10000</v>
      </c>
      <c r="AY45" s="29">
        <v>10000</v>
      </c>
      <c r="AZ45" s="29">
        <v>30000</v>
      </c>
      <c r="BA45" s="29"/>
      <c r="BB45" s="14"/>
      <c r="BC45" s="29"/>
      <c r="BD45" s="29"/>
      <c r="BE45" s="29"/>
      <c r="BF45" s="29"/>
      <c r="BG45" s="29"/>
      <c r="BH45" s="29"/>
      <c r="BI45" s="29"/>
    </row>
    <row r="46" spans="1:61">
      <c r="A46" s="14" t="s">
        <v>135</v>
      </c>
      <c r="B46" s="56" t="s">
        <v>136</v>
      </c>
      <c r="C46" s="14"/>
      <c r="D46" s="14"/>
      <c r="E46" s="14"/>
      <c r="F46" s="14"/>
      <c r="G46" s="14"/>
      <c r="H46" s="14"/>
      <c r="I46" s="14"/>
      <c r="J46" s="14"/>
      <c r="K46" s="14"/>
      <c r="L46" s="14"/>
      <c r="M46" s="14"/>
      <c r="N46" s="14"/>
      <c r="O46" s="14"/>
      <c r="P46" s="14"/>
      <c r="Q46" s="14"/>
      <c r="R46" s="14"/>
      <c r="S46" s="14"/>
      <c r="T46" s="29">
        <v>8199775</v>
      </c>
      <c r="U46" s="29">
        <v>8834175</v>
      </c>
      <c r="V46" s="29">
        <v>9618838</v>
      </c>
      <c r="W46" s="29">
        <v>10629476</v>
      </c>
      <c r="X46" s="29">
        <v>11096303</v>
      </c>
      <c r="Y46" s="29">
        <v>12096519</v>
      </c>
      <c r="Z46" s="29">
        <v>13083381</v>
      </c>
      <c r="AA46" s="29">
        <v>14266488</v>
      </c>
      <c r="AB46" s="29">
        <v>15468625</v>
      </c>
      <c r="AC46" s="29">
        <v>15886140</v>
      </c>
      <c r="AD46" s="29">
        <v>16789477</v>
      </c>
      <c r="AE46" s="29">
        <v>17584834</v>
      </c>
      <c r="AF46" s="29">
        <v>18521460</v>
      </c>
      <c r="AG46" s="29">
        <v>18365194</v>
      </c>
      <c r="AH46" s="29">
        <v>16993226</v>
      </c>
      <c r="AI46" s="29">
        <v>17619120</v>
      </c>
      <c r="AJ46" s="29">
        <v>17809646</v>
      </c>
      <c r="AK46" s="29">
        <v>18666069</v>
      </c>
      <c r="AL46" s="29">
        <v>18258415</v>
      </c>
      <c r="AM46" s="29">
        <v>17661596</v>
      </c>
      <c r="AN46" s="29">
        <v>17477607</v>
      </c>
      <c r="AO46" s="29">
        <v>17830988</v>
      </c>
      <c r="AP46" s="29">
        <v>17904894</v>
      </c>
      <c r="AQ46" s="29">
        <v>17599795</v>
      </c>
      <c r="AR46" s="29">
        <v>17338358</v>
      </c>
      <c r="AS46" s="29">
        <v>17936049</v>
      </c>
      <c r="AT46" s="29">
        <v>19565519</v>
      </c>
      <c r="AU46" s="29">
        <v>20071413</v>
      </c>
      <c r="AV46" s="5">
        <v>19905495</v>
      </c>
      <c r="AW46" s="5">
        <v>19940655</v>
      </c>
      <c r="AX46" s="5">
        <v>19533595</v>
      </c>
      <c r="AY46" s="5">
        <v>19921068</v>
      </c>
      <c r="AZ46" s="29">
        <v>19885409</v>
      </c>
      <c r="BA46" s="29">
        <v>19997967</v>
      </c>
      <c r="BB46" s="14"/>
      <c r="BC46" s="14"/>
      <c r="BD46" s="28"/>
      <c r="BE46" s="28"/>
      <c r="BF46" s="29"/>
      <c r="BG46" s="29"/>
      <c r="BH46" s="29"/>
      <c r="BI46" s="29"/>
    </row>
    <row r="47" spans="1:61">
      <c r="A47" s="14" t="s">
        <v>137</v>
      </c>
      <c r="B47" s="59" t="s">
        <v>48</v>
      </c>
      <c r="C47" s="14"/>
      <c r="D47" s="14"/>
      <c r="E47" s="14"/>
      <c r="F47" s="14"/>
      <c r="G47" s="14"/>
      <c r="H47" s="14"/>
      <c r="I47" s="14"/>
      <c r="J47" s="14"/>
      <c r="K47" s="14"/>
      <c r="L47" s="14"/>
      <c r="M47" s="14"/>
      <c r="N47" s="14"/>
      <c r="O47" s="14"/>
      <c r="P47" s="14"/>
      <c r="Q47" s="14"/>
      <c r="R47" s="14"/>
      <c r="S47" s="14"/>
      <c r="T47" s="29">
        <v>109488</v>
      </c>
      <c r="U47" s="29">
        <v>108649</v>
      </c>
      <c r="V47" s="29">
        <v>110641</v>
      </c>
      <c r="W47" s="29">
        <v>120382</v>
      </c>
      <c r="X47" s="29">
        <v>114468</v>
      </c>
      <c r="Y47" s="29">
        <v>108892</v>
      </c>
      <c r="Z47" s="29">
        <v>116586</v>
      </c>
      <c r="AA47" s="29">
        <v>121938</v>
      </c>
      <c r="AB47" s="29">
        <v>131025</v>
      </c>
      <c r="AC47" s="29">
        <v>348929</v>
      </c>
      <c r="AD47" s="29">
        <v>415292</v>
      </c>
      <c r="AE47" s="29">
        <v>457247</v>
      </c>
      <c r="AF47" s="29">
        <v>527644</v>
      </c>
      <c r="AG47" s="29">
        <v>574222</v>
      </c>
      <c r="AH47" s="29">
        <v>577045</v>
      </c>
      <c r="AI47" s="29">
        <v>587845</v>
      </c>
      <c r="AJ47" s="29">
        <v>613862</v>
      </c>
      <c r="AK47" s="29">
        <v>336430</v>
      </c>
      <c r="AL47" s="29">
        <v>188350</v>
      </c>
      <c r="AM47" s="29">
        <v>189474</v>
      </c>
      <c r="AN47" s="29">
        <v>192164</v>
      </c>
      <c r="AO47" s="29">
        <v>196865</v>
      </c>
      <c r="AP47" s="29">
        <v>198704</v>
      </c>
      <c r="AQ47" s="29">
        <v>209165</v>
      </c>
      <c r="AR47" s="29">
        <v>408802</v>
      </c>
      <c r="AS47" s="29">
        <v>611519</v>
      </c>
      <c r="AT47" s="29">
        <v>715928</v>
      </c>
      <c r="AU47" s="29">
        <v>213286</v>
      </c>
      <c r="AV47" s="5">
        <v>205517</v>
      </c>
      <c r="AW47" s="5">
        <v>189320</v>
      </c>
      <c r="AX47" s="5">
        <v>179132</v>
      </c>
      <c r="AY47" s="5">
        <v>183772</v>
      </c>
      <c r="AZ47" s="38">
        <v>177002</v>
      </c>
      <c r="BA47" s="111">
        <v>163926</v>
      </c>
      <c r="BB47" s="14"/>
      <c r="BC47" s="14"/>
      <c r="BD47" s="28"/>
      <c r="BE47" s="28"/>
      <c r="BF47" s="29"/>
      <c r="BG47" s="29"/>
      <c r="BH47" s="29"/>
      <c r="BI47" s="29"/>
    </row>
    <row r="48" spans="1:61">
      <c r="A48" s="14"/>
      <c r="B48" s="59" t="s">
        <v>49</v>
      </c>
      <c r="C48" s="14"/>
      <c r="D48" s="14"/>
      <c r="E48" s="14"/>
      <c r="F48" s="14"/>
      <c r="G48" s="14"/>
      <c r="H48" s="14"/>
      <c r="I48" s="14"/>
      <c r="J48" s="14"/>
      <c r="K48" s="14"/>
      <c r="L48" s="14"/>
      <c r="M48" s="14"/>
      <c r="N48" s="14"/>
      <c r="O48" s="14"/>
      <c r="P48" s="14"/>
      <c r="Q48" s="14"/>
      <c r="R48" s="14"/>
      <c r="S48" s="14"/>
      <c r="T48" s="69"/>
      <c r="U48" s="69"/>
      <c r="V48" s="69"/>
      <c r="W48" s="69"/>
      <c r="X48" s="69"/>
      <c r="Y48" s="69"/>
      <c r="Z48" s="88"/>
      <c r="AA48" s="88"/>
      <c r="AB48" s="29">
        <v>614006</v>
      </c>
      <c r="AC48" s="29">
        <v>1036080</v>
      </c>
      <c r="AD48" s="29">
        <v>1470168</v>
      </c>
      <c r="AE48" s="29">
        <v>1051409</v>
      </c>
      <c r="AF48" s="29">
        <v>460258</v>
      </c>
      <c r="AG48" s="29">
        <v>624620</v>
      </c>
      <c r="AH48" s="29">
        <v>733537</v>
      </c>
      <c r="AI48" s="29">
        <v>760079</v>
      </c>
      <c r="AJ48" s="29">
        <v>377979</v>
      </c>
      <c r="AK48" s="29">
        <v>345024</v>
      </c>
      <c r="AL48" s="29">
        <v>305077</v>
      </c>
      <c r="AM48" s="29">
        <v>292477</v>
      </c>
      <c r="AN48" s="29">
        <v>740249</v>
      </c>
      <c r="AO48" s="29">
        <v>740384</v>
      </c>
      <c r="AP48" s="29">
        <v>282573</v>
      </c>
      <c r="AQ48" s="29">
        <v>218362</v>
      </c>
      <c r="AR48" s="29">
        <v>184080</v>
      </c>
      <c r="AS48" s="29">
        <v>169461</v>
      </c>
      <c r="AT48" s="29">
        <v>183650</v>
      </c>
      <c r="AU48" s="29">
        <v>253441</v>
      </c>
      <c r="AV48" s="5">
        <v>204884</v>
      </c>
      <c r="AW48" s="5">
        <v>159617</v>
      </c>
      <c r="AX48" s="5">
        <v>157248</v>
      </c>
      <c r="AY48" s="5">
        <v>144445</v>
      </c>
      <c r="AZ48" s="38">
        <v>138446</v>
      </c>
      <c r="BA48" s="39">
        <v>178045</v>
      </c>
      <c r="BB48" s="14"/>
      <c r="BC48" s="14"/>
      <c r="BD48" s="28"/>
      <c r="BE48" s="28"/>
      <c r="BF48" s="29"/>
      <c r="BG48" s="29"/>
      <c r="BH48" s="29"/>
      <c r="BI48" s="29"/>
    </row>
    <row r="49" spans="1:61">
      <c r="A49" s="14"/>
      <c r="B49" s="59" t="s">
        <v>50</v>
      </c>
      <c r="C49" s="14"/>
      <c r="D49" s="14"/>
      <c r="E49" s="14"/>
      <c r="F49" s="14"/>
      <c r="G49" s="14"/>
      <c r="H49" s="14"/>
      <c r="I49" s="14"/>
      <c r="J49" s="14"/>
      <c r="K49" s="14"/>
      <c r="L49" s="14"/>
      <c r="M49" s="14"/>
      <c r="N49" s="14"/>
      <c r="O49" s="14"/>
      <c r="P49" s="14"/>
      <c r="Q49" s="14"/>
      <c r="R49" s="14"/>
      <c r="S49" s="14"/>
      <c r="T49" s="69"/>
      <c r="U49" s="69"/>
      <c r="V49" s="69"/>
      <c r="W49" s="69"/>
      <c r="X49" s="69"/>
      <c r="Y49" s="69"/>
      <c r="Z49" s="88"/>
      <c r="AA49" s="88"/>
      <c r="AB49" s="88"/>
      <c r="AC49" s="88"/>
      <c r="AD49" s="88"/>
      <c r="AE49" s="88"/>
      <c r="AF49" s="88"/>
      <c r="AG49" s="88"/>
      <c r="AH49" s="88"/>
      <c r="AI49" s="88"/>
      <c r="AJ49" s="88"/>
      <c r="AK49" s="88"/>
      <c r="AL49" s="88"/>
      <c r="AM49" s="88"/>
      <c r="AN49" s="88"/>
      <c r="AO49" s="88"/>
      <c r="AP49" s="88"/>
      <c r="AQ49" s="88"/>
      <c r="AR49" s="29">
        <v>48195</v>
      </c>
      <c r="AS49" s="29">
        <v>80051</v>
      </c>
      <c r="AT49" s="29">
        <v>108884</v>
      </c>
      <c r="AU49" s="29">
        <v>124920</v>
      </c>
      <c r="AV49" s="5">
        <v>59711</v>
      </c>
      <c r="AW49" s="5">
        <v>48326</v>
      </c>
      <c r="AX49" s="5">
        <v>59139</v>
      </c>
      <c r="AY49" s="5">
        <v>64262</v>
      </c>
      <c r="AZ49" s="38">
        <v>70063</v>
      </c>
      <c r="BA49" s="39">
        <v>121660</v>
      </c>
      <c r="BB49" s="14"/>
      <c r="BC49" s="14"/>
      <c r="BD49" s="28"/>
      <c r="BE49" s="28"/>
      <c r="BF49" s="29"/>
      <c r="BG49" s="29"/>
      <c r="BH49" s="29"/>
      <c r="BI49" s="29"/>
    </row>
    <row r="50" spans="1:61">
      <c r="A50" s="14"/>
      <c r="B50" s="59" t="s">
        <v>138</v>
      </c>
      <c r="C50" s="14"/>
      <c r="D50" s="14"/>
      <c r="E50" s="14"/>
      <c r="F50" s="14"/>
      <c r="G50" s="14"/>
      <c r="H50" s="14"/>
      <c r="I50" s="14"/>
      <c r="J50" s="14"/>
      <c r="K50" s="14"/>
      <c r="L50" s="14"/>
      <c r="M50" s="14"/>
      <c r="N50" s="14"/>
      <c r="O50" s="14"/>
      <c r="P50" s="14"/>
      <c r="Q50" s="14"/>
      <c r="R50" s="14"/>
      <c r="S50" s="14"/>
      <c r="T50" s="69"/>
      <c r="U50" s="69"/>
      <c r="V50" s="69"/>
      <c r="W50" s="69"/>
      <c r="X50" s="69"/>
      <c r="Y50" s="69"/>
      <c r="Z50" s="88"/>
      <c r="AA50" s="88"/>
      <c r="AB50" s="88"/>
      <c r="AC50" s="88"/>
      <c r="AD50" s="88"/>
      <c r="AE50" s="88"/>
      <c r="AF50" s="88"/>
      <c r="AG50" s="88"/>
      <c r="AH50" s="88"/>
      <c r="AI50" s="88"/>
      <c r="AJ50" s="88"/>
      <c r="AK50" s="88"/>
      <c r="AL50" s="88"/>
      <c r="AM50" s="88"/>
      <c r="AN50" s="88"/>
      <c r="AO50" s="88"/>
      <c r="AP50" s="88"/>
      <c r="AQ50" s="88"/>
      <c r="AR50" s="29">
        <v>50069</v>
      </c>
      <c r="AS50" s="29">
        <v>117112</v>
      </c>
      <c r="AT50" s="29">
        <v>97407</v>
      </c>
      <c r="AU50" s="29">
        <v>86500</v>
      </c>
      <c r="AV50" s="5">
        <v>20935</v>
      </c>
      <c r="AW50" s="5">
        <v>20483</v>
      </c>
      <c r="AX50" s="5">
        <v>18072</v>
      </c>
      <c r="AY50" s="29">
        <v>14233</v>
      </c>
      <c r="AZ50" s="38">
        <v>18030</v>
      </c>
      <c r="BA50" s="39">
        <v>158993</v>
      </c>
      <c r="BB50" s="14"/>
      <c r="BC50" s="14"/>
      <c r="BD50" s="28"/>
      <c r="BE50" s="28"/>
      <c r="BF50" s="29"/>
      <c r="BG50" s="29"/>
      <c r="BH50" s="29"/>
      <c r="BI50" s="29"/>
    </row>
    <row r="51" spans="1:61">
      <c r="A51" s="14"/>
      <c r="B51" s="59" t="s">
        <v>51</v>
      </c>
      <c r="C51" s="14"/>
      <c r="D51" s="14"/>
      <c r="E51" s="14"/>
      <c r="F51" s="14"/>
      <c r="G51" s="14"/>
      <c r="H51" s="14"/>
      <c r="I51" s="14"/>
      <c r="J51" s="14"/>
      <c r="K51" s="14"/>
      <c r="L51" s="14"/>
      <c r="M51" s="14"/>
      <c r="N51" s="14"/>
      <c r="O51" s="14"/>
      <c r="P51" s="14"/>
      <c r="Q51" s="14"/>
      <c r="R51" s="14"/>
      <c r="S51" s="14"/>
      <c r="T51" s="69"/>
      <c r="U51" s="69"/>
      <c r="V51" s="69"/>
      <c r="W51" s="69"/>
      <c r="X51" s="69"/>
      <c r="Y51" s="69"/>
      <c r="Z51" s="88"/>
      <c r="AA51" s="88"/>
      <c r="AB51" s="88"/>
      <c r="AC51" s="88"/>
      <c r="AD51" s="88"/>
      <c r="AE51" s="88"/>
      <c r="AF51" s="88"/>
      <c r="AG51" s="88"/>
      <c r="AH51" s="88"/>
      <c r="AI51" s="88"/>
      <c r="AJ51" s="88"/>
      <c r="AK51" s="29">
        <v>223937</v>
      </c>
      <c r="AL51" s="29">
        <v>982091</v>
      </c>
      <c r="AM51" s="29">
        <v>913864</v>
      </c>
      <c r="AN51" s="29">
        <v>942352</v>
      </c>
      <c r="AO51" s="29">
        <v>1016007</v>
      </c>
      <c r="AP51" s="29">
        <v>891929</v>
      </c>
      <c r="AQ51" s="29">
        <v>1005529</v>
      </c>
      <c r="AR51" s="29">
        <v>1130972</v>
      </c>
      <c r="AS51" s="29">
        <v>1047112</v>
      </c>
      <c r="AT51" s="29">
        <v>1088929</v>
      </c>
      <c r="AU51" s="29">
        <v>1065005</v>
      </c>
      <c r="AV51" s="5">
        <v>1002516</v>
      </c>
      <c r="AW51" s="5">
        <v>1067646</v>
      </c>
      <c r="AX51" s="5">
        <v>1065812</v>
      </c>
      <c r="AY51" s="29">
        <v>1088319</v>
      </c>
      <c r="AZ51" s="38">
        <v>1097649</v>
      </c>
      <c r="BA51" s="39">
        <v>1088295</v>
      </c>
      <c r="BB51" s="14"/>
      <c r="BC51" s="14"/>
      <c r="BD51" s="28"/>
      <c r="BE51" s="28"/>
      <c r="BF51" s="29"/>
      <c r="BG51" s="29"/>
      <c r="BH51" s="29"/>
      <c r="BI51" s="29"/>
    </row>
    <row r="52" spans="1:61">
      <c r="A52" s="14"/>
      <c r="B52" s="58" t="s">
        <v>52</v>
      </c>
      <c r="C52" s="14"/>
      <c r="D52" s="14"/>
      <c r="E52" s="14"/>
      <c r="F52" s="14"/>
      <c r="G52" s="14"/>
      <c r="H52" s="14"/>
      <c r="I52" s="14"/>
      <c r="J52" s="14"/>
      <c r="K52" s="14"/>
      <c r="L52" s="14"/>
      <c r="M52" s="14"/>
      <c r="N52" s="14"/>
      <c r="O52" s="14"/>
      <c r="P52" s="14"/>
      <c r="Q52" s="14"/>
      <c r="R52" s="14"/>
      <c r="S52" s="14"/>
      <c r="T52" s="69"/>
      <c r="U52" s="69"/>
      <c r="V52" s="69"/>
      <c r="W52" s="69"/>
      <c r="X52" s="69"/>
      <c r="Y52" s="69"/>
      <c r="Z52" s="88"/>
      <c r="AA52" s="88"/>
      <c r="AB52" s="88"/>
      <c r="AC52" s="29">
        <v>0</v>
      </c>
      <c r="AD52" s="29">
        <v>0</v>
      </c>
      <c r="AE52" s="29">
        <v>0</v>
      </c>
      <c r="AF52" s="29">
        <v>0</v>
      </c>
      <c r="AG52" s="29">
        <v>0</v>
      </c>
      <c r="AH52" s="29">
        <v>0</v>
      </c>
      <c r="AI52" s="29">
        <v>0</v>
      </c>
      <c r="AJ52" s="29">
        <v>0</v>
      </c>
      <c r="AK52" s="29">
        <v>0</v>
      </c>
      <c r="AL52" s="29">
        <v>0</v>
      </c>
      <c r="AM52" s="29">
        <v>0</v>
      </c>
      <c r="AN52" s="29">
        <v>0</v>
      </c>
      <c r="AO52" s="29">
        <v>0</v>
      </c>
      <c r="AP52" s="29">
        <v>0</v>
      </c>
      <c r="AQ52" s="29">
        <v>0</v>
      </c>
      <c r="AR52" s="29">
        <v>0</v>
      </c>
      <c r="AS52" s="29">
        <v>0</v>
      </c>
      <c r="AT52" s="29">
        <v>0</v>
      </c>
      <c r="AU52" s="29">
        <v>0</v>
      </c>
      <c r="AV52" s="5">
        <v>0</v>
      </c>
      <c r="AW52" s="5">
        <v>0</v>
      </c>
      <c r="AX52" s="5">
        <v>0</v>
      </c>
      <c r="AY52" s="29">
        <v>0</v>
      </c>
      <c r="AZ52" s="29">
        <v>0</v>
      </c>
      <c r="BA52" s="29">
        <v>0</v>
      </c>
      <c r="BB52" s="14"/>
      <c r="BC52" s="14"/>
      <c r="BD52" s="28"/>
      <c r="BE52" s="28"/>
      <c r="BF52" s="29"/>
      <c r="BG52" s="29"/>
      <c r="BH52" s="29"/>
      <c r="BI52" s="29"/>
    </row>
    <row r="53" spans="1:61">
      <c r="A53" s="14"/>
      <c r="B53" s="59" t="s">
        <v>53</v>
      </c>
      <c r="C53" s="14"/>
      <c r="D53" s="14"/>
      <c r="E53" s="14"/>
      <c r="F53" s="14"/>
      <c r="G53" s="14"/>
      <c r="H53" s="14"/>
      <c r="I53" s="14"/>
      <c r="J53" s="14"/>
      <c r="K53" s="14"/>
      <c r="L53" s="14"/>
      <c r="M53" s="14"/>
      <c r="N53" s="14"/>
      <c r="O53" s="14"/>
      <c r="P53" s="14"/>
      <c r="Q53" s="14"/>
      <c r="R53" s="14"/>
      <c r="S53" s="14"/>
      <c r="T53" s="69"/>
      <c r="U53" s="69"/>
      <c r="V53" s="69"/>
      <c r="W53" s="69"/>
      <c r="X53" s="69"/>
      <c r="Y53" s="69"/>
      <c r="Z53" s="88"/>
      <c r="AA53" s="88"/>
      <c r="AB53" s="88"/>
      <c r="AC53" s="88"/>
      <c r="AD53" s="88"/>
      <c r="AE53" s="29">
        <v>1693</v>
      </c>
      <c r="AF53" s="29">
        <v>3038</v>
      </c>
      <c r="AG53" s="29">
        <v>3224</v>
      </c>
      <c r="AH53" s="29">
        <v>2849</v>
      </c>
      <c r="AI53" s="29">
        <v>2274</v>
      </c>
      <c r="AJ53" s="29">
        <v>2529</v>
      </c>
      <c r="AK53" s="29">
        <v>4478</v>
      </c>
      <c r="AL53" s="29">
        <v>4557</v>
      </c>
      <c r="AM53" s="29">
        <v>4022</v>
      </c>
      <c r="AN53" s="29">
        <v>1678</v>
      </c>
      <c r="AO53" s="29">
        <v>1458</v>
      </c>
      <c r="AP53" s="29">
        <v>0</v>
      </c>
      <c r="AQ53" s="29">
        <v>0</v>
      </c>
      <c r="AR53" s="29">
        <v>0</v>
      </c>
      <c r="AS53" s="29">
        <v>0</v>
      </c>
      <c r="AT53" s="29">
        <v>0</v>
      </c>
      <c r="AU53" s="29">
        <v>0</v>
      </c>
      <c r="AV53" s="5">
        <v>0</v>
      </c>
      <c r="AW53" s="5">
        <v>0</v>
      </c>
      <c r="AX53" s="5">
        <v>0</v>
      </c>
      <c r="AY53" s="29">
        <v>0</v>
      </c>
      <c r="AZ53" s="29">
        <v>0</v>
      </c>
      <c r="BA53" s="29">
        <v>0</v>
      </c>
      <c r="BB53" s="14"/>
      <c r="BC53" s="14"/>
      <c r="BD53" s="28"/>
      <c r="BE53" s="28"/>
      <c r="BF53" s="29"/>
      <c r="BG53" s="29"/>
      <c r="BH53" s="29"/>
      <c r="BI53" s="29"/>
    </row>
    <row r="54" spans="1:61">
      <c r="A54" s="14"/>
      <c r="B54" s="58" t="s">
        <v>139</v>
      </c>
      <c r="C54" s="14"/>
      <c r="D54" s="14"/>
      <c r="E54" s="14"/>
      <c r="F54" s="14"/>
      <c r="G54" s="14"/>
      <c r="H54" s="14"/>
      <c r="I54" s="14"/>
      <c r="J54" s="14"/>
      <c r="K54" s="14"/>
      <c r="L54" s="14"/>
      <c r="M54" s="14"/>
      <c r="N54" s="14"/>
      <c r="O54" s="14"/>
      <c r="P54" s="14"/>
      <c r="Q54" s="14"/>
      <c r="R54" s="14"/>
      <c r="S54" s="14"/>
      <c r="T54" s="29">
        <v>0</v>
      </c>
      <c r="U54" s="29">
        <v>0</v>
      </c>
      <c r="V54" s="29">
        <v>0</v>
      </c>
      <c r="W54" s="29">
        <v>0</v>
      </c>
      <c r="X54" s="29"/>
      <c r="Y54" s="29">
        <v>0</v>
      </c>
      <c r="Z54" s="29">
        <v>0</v>
      </c>
      <c r="AA54" s="29">
        <v>0</v>
      </c>
      <c r="AB54" s="29">
        <v>0</v>
      </c>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14"/>
      <c r="BC54" s="14"/>
      <c r="BD54" s="28"/>
      <c r="BE54" s="28"/>
      <c r="BF54" s="29"/>
      <c r="BG54" s="29"/>
      <c r="BH54" s="29"/>
      <c r="BI54" s="29"/>
    </row>
    <row r="55" spans="1:61">
      <c r="A55" s="14"/>
      <c r="B55" s="59" t="s">
        <v>54</v>
      </c>
      <c r="C55" s="14"/>
      <c r="D55" s="14"/>
      <c r="E55" s="14"/>
      <c r="F55" s="14"/>
      <c r="G55" s="14"/>
      <c r="H55" s="14"/>
      <c r="I55" s="14"/>
      <c r="J55" s="14"/>
      <c r="K55" s="14"/>
      <c r="L55" s="14"/>
      <c r="M55" s="14"/>
      <c r="N55" s="14"/>
      <c r="O55" s="14"/>
      <c r="P55" s="14"/>
      <c r="Q55" s="14"/>
      <c r="R55" s="14"/>
      <c r="S55" s="14"/>
      <c r="T55" s="29">
        <v>145586</v>
      </c>
      <c r="U55" s="29">
        <v>154606</v>
      </c>
      <c r="V55" s="29">
        <v>164098</v>
      </c>
      <c r="W55" s="29">
        <v>177471</v>
      </c>
      <c r="X55" s="29">
        <v>185522</v>
      </c>
      <c r="Y55" s="29">
        <v>201736</v>
      </c>
      <c r="Z55" s="29">
        <v>239850</v>
      </c>
      <c r="AA55" s="29">
        <v>267651</v>
      </c>
      <c r="AB55" s="29">
        <v>346316</v>
      </c>
      <c r="AC55" s="29">
        <v>362268</v>
      </c>
      <c r="AD55" s="29">
        <v>373449</v>
      </c>
      <c r="AE55" s="29">
        <v>355610</v>
      </c>
      <c r="AF55" s="29">
        <v>293629</v>
      </c>
      <c r="AG55" s="29">
        <v>262095</v>
      </c>
      <c r="AH55" s="29">
        <v>281864</v>
      </c>
      <c r="AI55" s="29">
        <v>291555</v>
      </c>
      <c r="AJ55" s="29">
        <v>317875</v>
      </c>
      <c r="AK55" s="29">
        <v>289499</v>
      </c>
      <c r="AL55" s="29">
        <v>244703</v>
      </c>
      <c r="AM55" s="29">
        <v>212210</v>
      </c>
      <c r="AN55" s="29">
        <v>219127</v>
      </c>
      <c r="AO55" s="29">
        <v>232740</v>
      </c>
      <c r="AP55" s="29">
        <v>206878</v>
      </c>
      <c r="AQ55" s="29">
        <v>255270</v>
      </c>
      <c r="AR55" s="29">
        <v>229730</v>
      </c>
      <c r="AS55" s="29">
        <v>243890</v>
      </c>
      <c r="AT55" s="29">
        <v>252283</v>
      </c>
      <c r="AU55" s="29">
        <v>222652</v>
      </c>
      <c r="AV55" s="5">
        <v>204324</v>
      </c>
      <c r="AW55" s="5">
        <v>96832</v>
      </c>
      <c r="AX55" s="5">
        <v>106059</v>
      </c>
      <c r="AY55" s="5">
        <v>91634</v>
      </c>
      <c r="AZ55" s="38">
        <v>103567</v>
      </c>
      <c r="BA55" s="39">
        <v>101018</v>
      </c>
      <c r="BB55" s="14"/>
      <c r="BC55" s="14"/>
      <c r="BD55" s="28"/>
      <c r="BE55" s="28"/>
      <c r="BF55" s="29"/>
      <c r="BG55" s="29"/>
      <c r="BH55" s="29"/>
      <c r="BI55" s="29"/>
    </row>
    <row r="56" spans="1:61">
      <c r="A56" s="14"/>
      <c r="B56" s="72" t="s">
        <v>55</v>
      </c>
      <c r="C56" s="14"/>
      <c r="D56" s="14"/>
      <c r="E56" s="14"/>
      <c r="F56" s="14"/>
      <c r="G56" s="14"/>
      <c r="H56" s="14"/>
      <c r="I56" s="14"/>
      <c r="J56" s="14"/>
      <c r="K56" s="14"/>
      <c r="L56" s="14"/>
      <c r="M56" s="14"/>
      <c r="N56" s="14"/>
      <c r="O56" s="14"/>
      <c r="P56" s="14"/>
      <c r="Q56" s="14"/>
      <c r="R56" s="14"/>
      <c r="S56" s="14"/>
      <c r="T56" s="69"/>
      <c r="U56" s="69"/>
      <c r="V56" s="69"/>
      <c r="W56" s="69"/>
      <c r="X56" s="69"/>
      <c r="Y56" s="69"/>
      <c r="Z56" s="69"/>
      <c r="AA56" s="69"/>
      <c r="AB56" s="69"/>
      <c r="AC56" s="88"/>
      <c r="AD56" s="88"/>
      <c r="AE56" s="88"/>
      <c r="AF56" s="88"/>
      <c r="AG56" s="88"/>
      <c r="AH56" s="88"/>
      <c r="AI56" s="88"/>
      <c r="AJ56" s="88"/>
      <c r="AK56" s="88"/>
      <c r="AL56" s="29">
        <v>16009</v>
      </c>
      <c r="AM56" s="29">
        <v>759883</v>
      </c>
      <c r="AN56" s="29">
        <v>886472</v>
      </c>
      <c r="AO56" s="29">
        <v>866971</v>
      </c>
      <c r="AP56" s="29">
        <v>892336</v>
      </c>
      <c r="AQ56" s="29">
        <v>891726</v>
      </c>
      <c r="AR56" s="29">
        <v>880455</v>
      </c>
      <c r="AS56" s="29">
        <v>856149</v>
      </c>
      <c r="AT56" s="29">
        <v>675604</v>
      </c>
      <c r="AU56" s="29">
        <v>128094</v>
      </c>
      <c r="AV56" s="5">
        <v>211163</v>
      </c>
      <c r="AW56" s="5">
        <v>207986</v>
      </c>
      <c r="AX56" s="5">
        <v>165061</v>
      </c>
      <c r="AY56" s="5">
        <v>215702</v>
      </c>
      <c r="AZ56" s="38">
        <v>62368</v>
      </c>
      <c r="BA56" s="39">
        <v>62636</v>
      </c>
      <c r="BB56" s="14"/>
      <c r="BC56" s="14"/>
      <c r="BD56" s="28"/>
      <c r="BE56" s="28"/>
      <c r="BF56" s="29"/>
      <c r="BG56" s="29"/>
      <c r="BH56" s="29"/>
      <c r="BI56" s="29"/>
    </row>
    <row r="57" spans="1:61">
      <c r="A57" s="14"/>
      <c r="B57" s="56" t="s">
        <v>56</v>
      </c>
      <c r="C57" s="58"/>
      <c r="D57" s="14"/>
      <c r="E57" s="14"/>
      <c r="F57" s="14"/>
      <c r="G57" s="14"/>
      <c r="H57" s="14"/>
      <c r="I57" s="14"/>
      <c r="J57" s="14"/>
      <c r="K57" s="14"/>
      <c r="L57" s="14"/>
      <c r="M57" s="14"/>
      <c r="N57" s="14"/>
      <c r="O57" s="14"/>
      <c r="P57" s="14"/>
      <c r="Q57" s="14"/>
      <c r="R57" s="14"/>
      <c r="S57" s="14"/>
      <c r="T57" s="29">
        <v>906673</v>
      </c>
      <c r="U57" s="29">
        <v>1006879</v>
      </c>
      <c r="V57" s="29">
        <v>939180</v>
      </c>
      <c r="W57" s="29">
        <v>533692</v>
      </c>
      <c r="X57" s="29">
        <v>402852</v>
      </c>
      <c r="Y57" s="29">
        <v>165608</v>
      </c>
      <c r="Z57" s="29">
        <v>56075</v>
      </c>
      <c r="AA57" s="29">
        <v>54440</v>
      </c>
      <c r="AB57" s="29">
        <v>55938</v>
      </c>
      <c r="AC57" s="29">
        <v>62149</v>
      </c>
      <c r="AD57" s="29">
        <v>63216</v>
      </c>
      <c r="AE57" s="29">
        <v>64387</v>
      </c>
      <c r="AF57" s="29">
        <v>65909</v>
      </c>
      <c r="AG57" s="29">
        <v>61332</v>
      </c>
      <c r="AH57" s="29">
        <v>61810</v>
      </c>
      <c r="AI57" s="29">
        <v>65071</v>
      </c>
      <c r="AJ57" s="29">
        <v>70107</v>
      </c>
      <c r="AK57" s="29">
        <v>693308</v>
      </c>
      <c r="AL57" s="29">
        <v>839579</v>
      </c>
      <c r="AM57" s="29">
        <v>1779130</v>
      </c>
      <c r="AN57" s="29">
        <v>1397397</v>
      </c>
      <c r="AO57" s="29">
        <v>1241904</v>
      </c>
      <c r="AP57" s="29">
        <v>648988</v>
      </c>
      <c r="AQ57" s="29">
        <v>120007</v>
      </c>
      <c r="AR57" s="29">
        <v>107033</v>
      </c>
      <c r="AS57" s="29">
        <v>87070</v>
      </c>
      <c r="AT57" s="29">
        <v>65303</v>
      </c>
      <c r="AU57" s="29">
        <v>57730</v>
      </c>
      <c r="AV57" s="5">
        <v>58667</v>
      </c>
      <c r="AW57" s="5">
        <v>59619</v>
      </c>
      <c r="AX57" s="5">
        <v>91824</v>
      </c>
      <c r="AY57" s="5">
        <v>201187</v>
      </c>
      <c r="AZ57" s="38">
        <v>238334</v>
      </c>
      <c r="BA57" s="39">
        <v>340451</v>
      </c>
      <c r="BB57" s="14"/>
      <c r="BC57" s="14"/>
      <c r="BD57" s="28"/>
      <c r="BE57" s="28"/>
      <c r="BF57" s="29"/>
      <c r="BG57" s="29"/>
      <c r="BH57" s="29"/>
      <c r="BI57" s="29"/>
    </row>
    <row r="58" spans="1:61">
      <c r="A58" s="14"/>
      <c r="B58" s="58"/>
      <c r="C58" s="58" t="s">
        <v>140</v>
      </c>
      <c r="D58" s="14"/>
      <c r="E58" s="14"/>
      <c r="F58" s="14"/>
      <c r="G58" s="14"/>
      <c r="H58" s="14"/>
      <c r="I58" s="14"/>
      <c r="J58" s="14"/>
      <c r="K58" s="14"/>
      <c r="L58" s="14"/>
      <c r="M58" s="14"/>
      <c r="N58" s="14"/>
      <c r="O58" s="14"/>
      <c r="P58" s="14"/>
      <c r="Q58" s="14"/>
      <c r="R58" s="14"/>
      <c r="S58" s="14"/>
      <c r="T58" s="29">
        <v>872058</v>
      </c>
      <c r="U58" s="29">
        <v>970424</v>
      </c>
      <c r="V58" s="29">
        <v>899169</v>
      </c>
      <c r="W58" s="29">
        <v>488895</v>
      </c>
      <c r="X58" s="29">
        <v>357306</v>
      </c>
      <c r="Y58" s="29">
        <v>114799</v>
      </c>
      <c r="Z58" s="29">
        <v>0</v>
      </c>
      <c r="AA58" s="29">
        <v>0</v>
      </c>
      <c r="AB58" s="29">
        <v>0</v>
      </c>
      <c r="AC58" s="29">
        <v>0</v>
      </c>
      <c r="AD58" s="29">
        <v>0</v>
      </c>
      <c r="AE58" s="29">
        <v>0</v>
      </c>
      <c r="AF58" s="29">
        <v>0</v>
      </c>
      <c r="AG58" s="29">
        <v>0</v>
      </c>
      <c r="AH58" s="29">
        <v>0</v>
      </c>
      <c r="AI58" s="29">
        <v>0</v>
      </c>
      <c r="AJ58" s="29">
        <v>0</v>
      </c>
      <c r="AK58" s="29">
        <v>618279</v>
      </c>
      <c r="AL58" s="29">
        <v>752250</v>
      </c>
      <c r="AM58" s="29">
        <v>1644100</v>
      </c>
      <c r="AN58" s="29">
        <v>125387</v>
      </c>
      <c r="AO58" s="29">
        <v>1105881</v>
      </c>
      <c r="AP58" s="29">
        <v>518898</v>
      </c>
      <c r="AQ58" s="29">
        <v>0</v>
      </c>
      <c r="AR58" s="29">
        <v>0</v>
      </c>
      <c r="AS58" s="29">
        <v>0</v>
      </c>
      <c r="AT58" s="29">
        <v>0</v>
      </c>
      <c r="AU58" s="29">
        <v>0</v>
      </c>
      <c r="AV58" s="5">
        <v>0</v>
      </c>
      <c r="AW58" s="5">
        <v>0</v>
      </c>
      <c r="AX58" s="5">
        <v>0</v>
      </c>
      <c r="AY58" s="5">
        <v>103287</v>
      </c>
      <c r="AZ58" s="29">
        <v>127804</v>
      </c>
      <c r="BA58" s="29">
        <v>230995</v>
      </c>
      <c r="BB58" s="14"/>
      <c r="BC58" s="14"/>
      <c r="BD58" s="28"/>
      <c r="BE58" s="28"/>
      <c r="BF58" s="29"/>
      <c r="BG58" s="29"/>
      <c r="BH58" s="29"/>
      <c r="BI58" s="29"/>
    </row>
    <row r="59" spans="1:61">
      <c r="A59" s="14"/>
      <c r="B59" s="58"/>
      <c r="C59" s="58" t="s">
        <v>141</v>
      </c>
      <c r="D59" s="14"/>
      <c r="E59" s="14"/>
      <c r="F59" s="14"/>
      <c r="G59" s="14"/>
      <c r="H59" s="14"/>
      <c r="I59" s="14"/>
      <c r="J59" s="14"/>
      <c r="K59" s="14"/>
      <c r="L59" s="14"/>
      <c r="M59" s="14"/>
      <c r="N59" s="14"/>
      <c r="O59" s="14"/>
      <c r="P59" s="14"/>
      <c r="Q59" s="14"/>
      <c r="R59" s="14"/>
      <c r="S59" s="14"/>
      <c r="T59" s="29">
        <v>34615</v>
      </c>
      <c r="U59" s="29">
        <v>36455</v>
      </c>
      <c r="V59" s="29">
        <v>40011</v>
      </c>
      <c r="W59" s="29">
        <v>10897</v>
      </c>
      <c r="X59" s="29">
        <v>45546</v>
      </c>
      <c r="Y59" s="29">
        <v>50809</v>
      </c>
      <c r="Z59" s="29">
        <v>56075</v>
      </c>
      <c r="AA59" s="29">
        <v>54440</v>
      </c>
      <c r="AB59" s="29">
        <v>55938</v>
      </c>
      <c r="AC59" s="29">
        <v>62149</v>
      </c>
      <c r="AD59" s="29">
        <v>63216</v>
      </c>
      <c r="AE59" s="29">
        <v>64387</v>
      </c>
      <c r="AF59" s="29">
        <v>65909</v>
      </c>
      <c r="AG59" s="29">
        <v>61332</v>
      </c>
      <c r="AH59" s="29">
        <v>61810</v>
      </c>
      <c r="AI59" s="29">
        <v>65071</v>
      </c>
      <c r="AJ59" s="29">
        <v>70107</v>
      </c>
      <c r="AK59" s="29">
        <v>75029</v>
      </c>
      <c r="AL59" s="29">
        <v>87329</v>
      </c>
      <c r="AM59" s="29">
        <v>135030</v>
      </c>
      <c r="AN59" s="29">
        <v>143010</v>
      </c>
      <c r="AO59" s="29">
        <v>136023</v>
      </c>
      <c r="AP59" s="29">
        <v>130090</v>
      </c>
      <c r="AQ59" s="29">
        <v>120007</v>
      </c>
      <c r="AR59" s="29">
        <v>107033</v>
      </c>
      <c r="AS59" s="29">
        <v>87070</v>
      </c>
      <c r="AT59" s="29">
        <v>65303</v>
      </c>
      <c r="AU59" s="29">
        <v>57730</v>
      </c>
      <c r="AV59" s="5">
        <v>58667</v>
      </c>
      <c r="AW59" s="5">
        <v>59619</v>
      </c>
      <c r="AX59" s="5">
        <v>91824</v>
      </c>
      <c r="AY59" s="5">
        <v>97776</v>
      </c>
      <c r="AZ59" s="5">
        <v>110437</v>
      </c>
      <c r="BA59" s="5">
        <v>109417</v>
      </c>
      <c r="BB59" s="14"/>
      <c r="BC59" s="14"/>
      <c r="BD59" s="28"/>
      <c r="BE59" s="28"/>
      <c r="BF59" s="14"/>
      <c r="BG59" s="14"/>
      <c r="BH59" s="14"/>
      <c r="BI59" s="14"/>
    </row>
    <row r="60" spans="1:61">
      <c r="A60" s="14"/>
      <c r="B60" s="58"/>
      <c r="C60" s="58" t="s">
        <v>454</v>
      </c>
      <c r="D60" s="14"/>
      <c r="E60" s="14"/>
      <c r="F60" s="14"/>
      <c r="G60" s="14"/>
      <c r="H60" s="14"/>
      <c r="I60" s="14"/>
      <c r="J60" s="14"/>
      <c r="K60" s="14"/>
      <c r="L60" s="14"/>
      <c r="M60" s="14"/>
      <c r="N60" s="14"/>
      <c r="O60" s="14"/>
      <c r="P60" s="14"/>
      <c r="Q60" s="14"/>
      <c r="R60" s="14"/>
      <c r="S60" s="14"/>
      <c r="T60" s="29"/>
      <c r="U60" s="29"/>
      <c r="V60" s="29"/>
      <c r="W60" s="29"/>
      <c r="X60" s="80"/>
      <c r="Y60" s="80"/>
      <c r="Z60" s="80"/>
      <c r="AA60" s="80"/>
      <c r="AB60" s="88"/>
      <c r="AC60" s="88"/>
      <c r="AD60" s="88"/>
      <c r="AE60" s="88"/>
      <c r="AF60" s="88"/>
      <c r="AG60" s="88"/>
      <c r="AH60" s="88"/>
      <c r="AI60" s="88"/>
      <c r="AJ60" s="88"/>
      <c r="AK60" s="88"/>
      <c r="AL60" s="88"/>
      <c r="AM60" s="88"/>
      <c r="AN60" s="88"/>
      <c r="AO60" s="88"/>
      <c r="AP60" s="88"/>
      <c r="AQ60" s="88"/>
      <c r="AR60" s="88"/>
      <c r="AS60" s="88"/>
      <c r="AT60" s="80"/>
      <c r="AU60" s="88"/>
      <c r="AV60" s="82"/>
      <c r="AW60" s="82"/>
      <c r="AX60" s="82"/>
      <c r="AY60" s="81">
        <v>124</v>
      </c>
      <c r="AZ60" s="5">
        <v>93</v>
      </c>
      <c r="BA60" s="5">
        <v>39</v>
      </c>
      <c r="BB60" s="14"/>
      <c r="BC60" s="14"/>
      <c r="BD60" s="28"/>
      <c r="BE60" s="28"/>
      <c r="BF60" s="14"/>
      <c r="BG60" s="14"/>
      <c r="BH60" s="14"/>
      <c r="BI60" s="14"/>
    </row>
    <row r="61" spans="1:61">
      <c r="A61" s="14"/>
      <c r="B61" s="59" t="s">
        <v>57</v>
      </c>
      <c r="C61" s="14"/>
      <c r="D61" s="14"/>
      <c r="E61" s="14"/>
      <c r="F61" s="14"/>
      <c r="G61" s="14"/>
      <c r="H61" s="14"/>
      <c r="I61" s="14"/>
      <c r="J61" s="14"/>
      <c r="K61" s="14"/>
      <c r="L61" s="14"/>
      <c r="M61" s="14"/>
      <c r="N61" s="14"/>
      <c r="O61" s="14"/>
      <c r="P61" s="14"/>
      <c r="Q61" s="14"/>
      <c r="R61" s="14"/>
      <c r="S61" s="14"/>
      <c r="T61" s="29">
        <v>11900</v>
      </c>
      <c r="U61" s="29">
        <v>9948</v>
      </c>
      <c r="V61" s="29">
        <v>11688</v>
      </c>
      <c r="W61" s="29">
        <v>10897</v>
      </c>
      <c r="X61" s="29">
        <v>14913</v>
      </c>
      <c r="Y61" s="29">
        <v>15977</v>
      </c>
      <c r="Z61" s="29">
        <v>13278</v>
      </c>
      <c r="AA61" s="29">
        <v>15460</v>
      </c>
      <c r="AB61" s="29">
        <v>13859</v>
      </c>
      <c r="AC61" s="29">
        <v>12852</v>
      </c>
      <c r="AD61" s="29">
        <v>14786</v>
      </c>
      <c r="AE61" s="29">
        <v>17376</v>
      </c>
      <c r="AF61" s="29">
        <v>16184</v>
      </c>
      <c r="AG61" s="29">
        <v>15780</v>
      </c>
      <c r="AH61" s="29">
        <v>14866</v>
      </c>
      <c r="AI61" s="29">
        <v>15067</v>
      </c>
      <c r="AJ61" s="29">
        <v>15842</v>
      </c>
      <c r="AK61" s="29">
        <v>15828</v>
      </c>
      <c r="AL61" s="29">
        <v>16009</v>
      </c>
      <c r="AM61" s="29">
        <v>15850</v>
      </c>
      <c r="AN61" s="29">
        <v>13705</v>
      </c>
      <c r="AO61" s="29">
        <v>15246</v>
      </c>
      <c r="AP61" s="29">
        <v>15807</v>
      </c>
      <c r="AQ61" s="29">
        <v>16595</v>
      </c>
      <c r="AR61" s="29">
        <v>15960</v>
      </c>
      <c r="AS61" s="29">
        <v>16194</v>
      </c>
      <c r="AT61" s="29">
        <v>16767</v>
      </c>
      <c r="AU61" s="29">
        <v>16182</v>
      </c>
      <c r="AV61" s="5">
        <v>14355</v>
      </c>
      <c r="AW61" s="5">
        <v>14187</v>
      </c>
      <c r="AX61" s="5">
        <v>13590</v>
      </c>
      <c r="AY61" s="5">
        <v>12935</v>
      </c>
      <c r="AZ61" s="38">
        <v>12543</v>
      </c>
      <c r="BA61" s="38">
        <v>12108</v>
      </c>
      <c r="BB61" s="14"/>
      <c r="BC61" s="14"/>
      <c r="BD61" s="28"/>
      <c r="BE61" s="28"/>
      <c r="BF61" s="14"/>
      <c r="BG61" s="14"/>
      <c r="BH61" s="14"/>
      <c r="BI61" s="14"/>
    </row>
    <row r="62" spans="1:61">
      <c r="A62" s="14"/>
      <c r="B62" s="14" t="s">
        <v>142</v>
      </c>
      <c r="C62" s="14"/>
      <c r="D62" s="14"/>
      <c r="E62" s="14"/>
      <c r="F62" s="14"/>
      <c r="G62" s="14"/>
      <c r="H62" s="14"/>
      <c r="I62" s="14"/>
      <c r="J62" s="14"/>
      <c r="K62" s="14"/>
      <c r="L62" s="14"/>
      <c r="M62" s="14"/>
      <c r="N62" s="14"/>
      <c r="O62" s="14"/>
      <c r="P62" s="14"/>
      <c r="Q62" s="14"/>
      <c r="R62" s="14"/>
      <c r="S62" s="14"/>
      <c r="T62" s="29"/>
      <c r="U62" s="29"/>
      <c r="V62" s="29"/>
      <c r="W62" s="29"/>
      <c r="X62" s="29"/>
      <c r="Y62" s="29"/>
      <c r="Z62" s="29"/>
      <c r="AA62" s="29"/>
      <c r="AB62" s="29"/>
      <c r="AC62" s="29">
        <v>0</v>
      </c>
      <c r="AD62" s="29">
        <v>0</v>
      </c>
      <c r="AE62" s="29">
        <v>0</v>
      </c>
      <c r="AF62" s="29">
        <v>0</v>
      </c>
      <c r="AG62" s="29">
        <v>0</v>
      </c>
      <c r="AH62" s="29">
        <v>0</v>
      </c>
      <c r="AI62" s="29">
        <v>0</v>
      </c>
      <c r="AJ62" s="29">
        <v>0</v>
      </c>
      <c r="AK62" s="29">
        <v>0</v>
      </c>
      <c r="AL62" s="29">
        <v>0</v>
      </c>
      <c r="AM62" s="29">
        <v>0</v>
      </c>
      <c r="AN62" s="29">
        <v>0</v>
      </c>
      <c r="AO62" s="29">
        <v>0</v>
      </c>
      <c r="AP62" s="29">
        <v>0</v>
      </c>
      <c r="AQ62" s="29">
        <v>0</v>
      </c>
      <c r="AR62" s="29">
        <v>0</v>
      </c>
      <c r="AS62" s="29">
        <v>0</v>
      </c>
      <c r="AT62" s="29">
        <v>0</v>
      </c>
      <c r="AU62" s="29">
        <v>0</v>
      </c>
      <c r="AV62" s="5">
        <v>0</v>
      </c>
      <c r="AW62" s="5">
        <v>0</v>
      </c>
      <c r="AX62" s="5">
        <v>0</v>
      </c>
      <c r="AY62" s="5">
        <v>0</v>
      </c>
      <c r="AZ62" s="5">
        <v>0</v>
      </c>
      <c r="BA62" s="5">
        <v>0</v>
      </c>
      <c r="BB62" s="14"/>
      <c r="BC62" s="14"/>
      <c r="BD62" s="28"/>
      <c r="BE62" s="28"/>
      <c r="BF62" s="14"/>
      <c r="BG62" s="14"/>
      <c r="BH62" s="14"/>
      <c r="BI62" s="14"/>
    </row>
    <row r="63" spans="1:61">
      <c r="A63" s="14"/>
      <c r="B63" s="14" t="s">
        <v>143</v>
      </c>
      <c r="C63" s="14"/>
      <c r="D63" s="14"/>
      <c r="E63" s="14"/>
      <c r="F63" s="14"/>
      <c r="G63" s="14"/>
      <c r="H63" s="14"/>
      <c r="I63" s="14"/>
      <c r="J63" s="14"/>
      <c r="K63" s="14"/>
      <c r="L63" s="14"/>
      <c r="M63" s="14"/>
      <c r="N63" s="14"/>
      <c r="O63" s="14"/>
      <c r="P63" s="14"/>
      <c r="Q63" s="14"/>
      <c r="R63" s="14"/>
      <c r="S63" s="14"/>
      <c r="T63" s="5">
        <f t="shared" ref="T63:AU63" si="6">SUM(T46:T62)-T59</f>
        <v>10245480</v>
      </c>
      <c r="U63" s="5">
        <f t="shared" si="6"/>
        <v>11084681</v>
      </c>
      <c r="V63" s="5">
        <f t="shared" si="6"/>
        <v>11743614</v>
      </c>
      <c r="W63" s="5">
        <f t="shared" si="6"/>
        <v>11960813</v>
      </c>
      <c r="X63" s="5">
        <f t="shared" si="6"/>
        <v>12171364</v>
      </c>
      <c r="Y63" s="5">
        <f t="shared" si="6"/>
        <v>12703531</v>
      </c>
      <c r="Z63" s="5">
        <f t="shared" si="6"/>
        <v>13509170</v>
      </c>
      <c r="AA63" s="5">
        <f t="shared" si="6"/>
        <v>14725977</v>
      </c>
      <c r="AB63" s="5">
        <f t="shared" si="6"/>
        <v>16629769</v>
      </c>
      <c r="AC63" s="5">
        <f t="shared" si="6"/>
        <v>17708418</v>
      </c>
      <c r="AD63" s="5">
        <f t="shared" si="6"/>
        <v>19126388</v>
      </c>
      <c r="AE63" s="5">
        <f t="shared" si="6"/>
        <v>19532556</v>
      </c>
      <c r="AF63" s="5">
        <f t="shared" si="6"/>
        <v>19888122</v>
      </c>
      <c r="AG63" s="5">
        <f t="shared" si="6"/>
        <v>19906467</v>
      </c>
      <c r="AH63" s="5">
        <f t="shared" si="6"/>
        <v>18665197</v>
      </c>
      <c r="AI63" s="5">
        <f t="shared" si="6"/>
        <v>19341011</v>
      </c>
      <c r="AJ63" s="5">
        <f t="shared" si="6"/>
        <v>19207840</v>
      </c>
      <c r="AK63" s="5">
        <f t="shared" si="6"/>
        <v>21192852</v>
      </c>
      <c r="AL63" s="5">
        <f t="shared" si="6"/>
        <v>21607040</v>
      </c>
      <c r="AM63" s="5">
        <f t="shared" si="6"/>
        <v>23472606</v>
      </c>
      <c r="AN63" s="5">
        <f t="shared" si="6"/>
        <v>21996138</v>
      </c>
      <c r="AO63" s="5">
        <f t="shared" si="6"/>
        <v>23248444</v>
      </c>
      <c r="AP63" s="5">
        <f t="shared" si="6"/>
        <v>21561007</v>
      </c>
      <c r="AQ63" s="5">
        <f t="shared" si="6"/>
        <v>20316449</v>
      </c>
      <c r="AR63" s="5">
        <f t="shared" si="6"/>
        <v>20393654</v>
      </c>
      <c r="AS63" s="5">
        <f t="shared" si="6"/>
        <v>21164607</v>
      </c>
      <c r="AT63" s="5">
        <f t="shared" si="6"/>
        <v>22770274</v>
      </c>
      <c r="AU63" s="5">
        <f t="shared" si="6"/>
        <v>22239223</v>
      </c>
      <c r="AV63" s="5">
        <f>SUM(AV46:AV62)-AV59</f>
        <v>21887567</v>
      </c>
      <c r="AW63" s="5">
        <f>SUM(AW46:AW62)-AW59</f>
        <v>21804671</v>
      </c>
      <c r="AX63" s="5">
        <v>19681608</v>
      </c>
      <c r="AY63" s="5">
        <v>21924622</v>
      </c>
      <c r="AZ63" s="5">
        <v>21803411</v>
      </c>
      <c r="BA63" s="5">
        <v>22225099</v>
      </c>
      <c r="BB63" s="14"/>
      <c r="BC63" s="14"/>
      <c r="BD63" s="28"/>
      <c r="BE63" s="28"/>
      <c r="BF63" s="14"/>
      <c r="BG63" s="14"/>
      <c r="BH63" s="14"/>
      <c r="BI63" s="14"/>
    </row>
    <row r="64" spans="1:61">
      <c r="A64" s="14"/>
      <c r="B64" s="59" t="s">
        <v>144</v>
      </c>
      <c r="C64" s="14"/>
      <c r="D64" s="14"/>
      <c r="E64" s="14"/>
      <c r="F64" s="14"/>
      <c r="G64" s="14"/>
      <c r="H64" s="14"/>
      <c r="I64" s="14"/>
      <c r="J64" s="14"/>
      <c r="K64" s="14"/>
      <c r="L64" s="14"/>
      <c r="M64" s="14"/>
      <c r="N64" s="14"/>
      <c r="O64" s="14"/>
      <c r="P64" s="14"/>
      <c r="Q64" s="14"/>
      <c r="R64" s="14"/>
      <c r="S64" s="14"/>
      <c r="T64" s="29">
        <v>55801</v>
      </c>
      <c r="U64" s="29">
        <v>15217</v>
      </c>
      <c r="V64" s="29">
        <v>92061</v>
      </c>
      <c r="W64" s="29">
        <v>106559</v>
      </c>
      <c r="X64" s="29">
        <v>118027</v>
      </c>
      <c r="Y64" s="29">
        <v>106641</v>
      </c>
      <c r="Z64" s="29">
        <v>121974</v>
      </c>
      <c r="AA64" s="29">
        <v>123778</v>
      </c>
      <c r="AB64" s="29">
        <v>142273</v>
      </c>
      <c r="AC64" s="29">
        <v>148223</v>
      </c>
      <c r="AD64" s="29">
        <v>149644</v>
      </c>
      <c r="AE64" s="29">
        <v>176162</v>
      </c>
      <c r="AF64" s="29">
        <v>190942</v>
      </c>
      <c r="AG64" s="29">
        <v>207883</v>
      </c>
      <c r="AH64" s="29">
        <v>233642</v>
      </c>
      <c r="AI64" s="29">
        <v>246285</v>
      </c>
      <c r="AJ64" s="29">
        <v>302182</v>
      </c>
      <c r="AK64" s="29">
        <v>319034</v>
      </c>
      <c r="AL64" s="29">
        <v>332066</v>
      </c>
      <c r="AM64" s="29">
        <v>340531</v>
      </c>
      <c r="AN64" s="29">
        <v>146346</v>
      </c>
      <c r="AO64" s="29">
        <v>155143</v>
      </c>
      <c r="AP64" s="29">
        <v>156895</v>
      </c>
      <c r="AQ64" s="29">
        <v>133311</v>
      </c>
      <c r="AR64" s="29">
        <v>145652</v>
      </c>
      <c r="AS64" s="29">
        <v>141697</v>
      </c>
      <c r="AT64" s="29">
        <v>152145</v>
      </c>
      <c r="AU64" s="29">
        <v>163568</v>
      </c>
      <c r="AV64" s="5">
        <v>147410</v>
      </c>
      <c r="AW64" s="5">
        <v>157098</v>
      </c>
      <c r="AX64" s="5">
        <v>223107</v>
      </c>
      <c r="AY64" s="5">
        <v>429643</v>
      </c>
      <c r="AZ64" s="39">
        <v>786572</v>
      </c>
      <c r="BA64" s="39">
        <v>188957</v>
      </c>
      <c r="BB64" s="14"/>
      <c r="BC64" s="14"/>
      <c r="BD64" s="28"/>
      <c r="BE64" s="28"/>
      <c r="BF64" s="14"/>
      <c r="BG64" s="14"/>
      <c r="BH64" s="14"/>
      <c r="BI64" s="14"/>
    </row>
    <row r="65" spans="1:61">
      <c r="A65" s="14"/>
      <c r="B65" s="59" t="s">
        <v>88</v>
      </c>
      <c r="C65" s="14"/>
      <c r="D65" s="14"/>
      <c r="E65" s="14"/>
      <c r="F65" s="14"/>
      <c r="G65" s="14"/>
      <c r="H65" s="14"/>
      <c r="I65" s="14"/>
      <c r="J65" s="14"/>
      <c r="K65" s="14"/>
      <c r="L65" s="14"/>
      <c r="M65" s="14"/>
      <c r="N65" s="14"/>
      <c r="O65" s="14"/>
      <c r="P65" s="14"/>
      <c r="Q65" s="14"/>
      <c r="R65" s="14"/>
      <c r="S65" s="14"/>
      <c r="T65" s="29">
        <v>80138</v>
      </c>
      <c r="U65" s="29">
        <v>82137</v>
      </c>
      <c r="V65" s="29">
        <v>102972</v>
      </c>
      <c r="W65" s="29">
        <v>107310</v>
      </c>
      <c r="X65" s="29">
        <v>152588</v>
      </c>
      <c r="Y65" s="29">
        <v>193830</v>
      </c>
      <c r="Z65" s="29">
        <v>202046</v>
      </c>
      <c r="AA65" s="29">
        <v>209585</v>
      </c>
      <c r="AB65" s="29">
        <v>238799</v>
      </c>
      <c r="AC65" s="29">
        <v>298373</v>
      </c>
      <c r="AD65" s="29">
        <v>313344</v>
      </c>
      <c r="AE65" s="29">
        <v>372792</v>
      </c>
      <c r="AF65" s="29">
        <v>413559</v>
      </c>
      <c r="AG65" s="29">
        <v>436389</v>
      </c>
      <c r="AH65" s="29">
        <v>499029</v>
      </c>
      <c r="AI65" s="29">
        <v>534418</v>
      </c>
      <c r="AJ65" s="29">
        <v>533408</v>
      </c>
      <c r="AK65" s="29">
        <v>541214</v>
      </c>
      <c r="AL65" s="29">
        <v>542655</v>
      </c>
      <c r="AM65" s="29">
        <v>580064</v>
      </c>
      <c r="AN65" s="29">
        <v>565147</v>
      </c>
      <c r="AO65" s="29">
        <v>627633</v>
      </c>
      <c r="AP65" s="29">
        <v>680754</v>
      </c>
      <c r="AQ65" s="29">
        <v>676909</v>
      </c>
      <c r="AR65" s="29">
        <v>673383</v>
      </c>
      <c r="AS65" s="29">
        <v>675380</v>
      </c>
      <c r="AT65" s="29">
        <v>674065</v>
      </c>
      <c r="AU65" s="29">
        <v>684890</v>
      </c>
      <c r="AV65" s="5">
        <v>685557</v>
      </c>
      <c r="AW65" s="5">
        <v>616014</v>
      </c>
      <c r="AX65" s="5">
        <v>608182</v>
      </c>
      <c r="AY65" s="5">
        <v>584960</v>
      </c>
      <c r="AZ65" s="39">
        <v>573016</v>
      </c>
      <c r="BA65" s="39">
        <v>541993</v>
      </c>
      <c r="BB65" s="14"/>
      <c r="BC65" s="14"/>
      <c r="BD65" s="28"/>
      <c r="BE65" s="28"/>
      <c r="BF65" s="14"/>
      <c r="BG65" s="14"/>
      <c r="BH65" s="14"/>
      <c r="BI65" s="14"/>
    </row>
    <row r="66" spans="1:61">
      <c r="A66" s="14"/>
      <c r="B66" s="59" t="s">
        <v>58</v>
      </c>
      <c r="C66" s="14"/>
      <c r="D66" s="14"/>
      <c r="E66" s="14"/>
      <c r="F66" s="14"/>
      <c r="G66" s="14"/>
      <c r="H66" s="14"/>
      <c r="I66" s="14"/>
      <c r="J66" s="14"/>
      <c r="K66" s="14"/>
      <c r="L66" s="14"/>
      <c r="M66" s="14"/>
      <c r="N66" s="14"/>
      <c r="O66" s="14"/>
      <c r="P66" s="14"/>
      <c r="Q66" s="14"/>
      <c r="R66" s="14"/>
      <c r="S66" s="14"/>
      <c r="T66" s="29">
        <v>46583</v>
      </c>
      <c r="U66" s="29">
        <v>43129</v>
      </c>
      <c r="V66" s="29">
        <v>43305</v>
      </c>
      <c r="W66" s="29">
        <v>54368</v>
      </c>
      <c r="X66" s="29">
        <v>55581</v>
      </c>
      <c r="Y66" s="29">
        <v>56212</v>
      </c>
      <c r="Z66" s="29">
        <v>56130</v>
      </c>
      <c r="AA66" s="29">
        <v>59248</v>
      </c>
      <c r="AB66" s="29">
        <v>56876</v>
      </c>
      <c r="AC66" s="29">
        <v>64304</v>
      </c>
      <c r="AD66" s="29">
        <v>65605</v>
      </c>
      <c r="AE66" s="29">
        <v>68899</v>
      </c>
      <c r="AF66" s="29">
        <v>67863</v>
      </c>
      <c r="AG66" s="29">
        <v>58338</v>
      </c>
      <c r="AH66" s="29">
        <v>96141</v>
      </c>
      <c r="AI66" s="29">
        <v>140883</v>
      </c>
      <c r="AJ66" s="29">
        <v>158971</v>
      </c>
      <c r="AK66" s="29">
        <v>156800</v>
      </c>
      <c r="AL66" s="29">
        <v>159949</v>
      </c>
      <c r="AM66" s="29">
        <v>164576</v>
      </c>
      <c r="AN66" s="29">
        <v>180574</v>
      </c>
      <c r="AO66" s="29">
        <v>167602</v>
      </c>
      <c r="AP66" s="29">
        <v>166114</v>
      </c>
      <c r="AQ66" s="29">
        <v>175383</v>
      </c>
      <c r="AR66" s="29">
        <v>168715</v>
      </c>
      <c r="AS66" s="29">
        <v>465774</v>
      </c>
      <c r="AT66" s="29">
        <v>520972</v>
      </c>
      <c r="AU66" s="29">
        <v>498598</v>
      </c>
      <c r="AV66" s="5">
        <v>495846</v>
      </c>
      <c r="AW66" s="5">
        <v>468175</v>
      </c>
      <c r="AX66" s="5">
        <v>447146</v>
      </c>
      <c r="AY66" s="5">
        <v>444421</v>
      </c>
      <c r="AZ66" s="39">
        <v>442471</v>
      </c>
      <c r="BA66" s="39">
        <v>445557</v>
      </c>
      <c r="BB66" s="14"/>
      <c r="BC66" s="14"/>
      <c r="BD66" s="28"/>
      <c r="BE66" s="28"/>
      <c r="BF66" s="14"/>
      <c r="BG66" s="14"/>
      <c r="BH66" s="14"/>
      <c r="BI66" s="14"/>
    </row>
    <row r="67" spans="1:61">
      <c r="A67" s="14"/>
      <c r="B67" s="56" t="s">
        <v>59</v>
      </c>
      <c r="C67" s="14"/>
      <c r="D67" s="14"/>
      <c r="E67" s="14"/>
      <c r="F67" s="14"/>
      <c r="G67" s="14"/>
      <c r="H67" s="14"/>
      <c r="I67" s="14"/>
      <c r="J67" s="14"/>
      <c r="K67" s="14"/>
      <c r="L67" s="14"/>
      <c r="M67" s="14"/>
      <c r="N67" s="14"/>
      <c r="O67" s="14"/>
      <c r="P67" s="14"/>
      <c r="Q67" s="14"/>
      <c r="R67" s="14"/>
      <c r="S67" s="14"/>
      <c r="T67" s="29">
        <v>1268164</v>
      </c>
      <c r="U67" s="29">
        <v>1364015</v>
      </c>
      <c r="V67" s="29">
        <v>1590663</v>
      </c>
      <c r="W67" s="29">
        <v>1382697</v>
      </c>
      <c r="X67" s="29">
        <v>1434801</v>
      </c>
      <c r="Y67" s="29">
        <v>1374455</v>
      </c>
      <c r="Z67" s="29">
        <v>1604868</v>
      </c>
      <c r="AA67" s="29">
        <v>1528282</v>
      </c>
      <c r="AB67" s="29">
        <v>1416679</v>
      </c>
      <c r="AC67" s="29">
        <v>1237384</v>
      </c>
      <c r="AD67" s="29">
        <v>1495173</v>
      </c>
      <c r="AE67" s="29">
        <v>1416967</v>
      </c>
      <c r="AF67" s="29">
        <v>1379825</v>
      </c>
      <c r="AG67" s="29">
        <v>1853949</v>
      </c>
      <c r="AH67" s="29">
        <v>1593407</v>
      </c>
      <c r="AI67" s="29">
        <v>1840904</v>
      </c>
      <c r="AJ67" s="29">
        <v>1774048</v>
      </c>
      <c r="AK67" s="29">
        <v>1885822</v>
      </c>
      <c r="AL67" s="29">
        <v>2231850</v>
      </c>
      <c r="AM67" s="29">
        <v>3161376</v>
      </c>
      <c r="AN67" s="29">
        <v>2161934</v>
      </c>
      <c r="AO67" s="29">
        <v>1963345</v>
      </c>
      <c r="AP67" s="29">
        <v>2100694</v>
      </c>
      <c r="AQ67" s="29">
        <v>2583978</v>
      </c>
      <c r="AR67" s="29">
        <v>2578951</v>
      </c>
      <c r="AS67" s="29">
        <v>3223467</v>
      </c>
      <c r="AT67" s="29">
        <v>3603607</v>
      </c>
      <c r="AU67" s="29">
        <v>3404981</v>
      </c>
      <c r="AV67" s="5">
        <v>5588992</v>
      </c>
      <c r="AW67" s="5">
        <v>3574488</v>
      </c>
      <c r="AX67" s="5">
        <v>4438436</v>
      </c>
      <c r="AY67" s="5">
        <v>5694574</v>
      </c>
      <c r="AZ67" s="39">
        <v>4862178</v>
      </c>
      <c r="BA67" s="39">
        <v>4936194</v>
      </c>
      <c r="BB67" s="14"/>
      <c r="BC67" s="14"/>
      <c r="BD67" s="28"/>
      <c r="BE67" s="28"/>
      <c r="BF67" s="14"/>
      <c r="BG67" s="14"/>
      <c r="BH67" s="14"/>
      <c r="BI67" s="14"/>
    </row>
    <row r="68" spans="1:61">
      <c r="A68" s="14"/>
      <c r="B68" s="56" t="s">
        <v>145</v>
      </c>
      <c r="C68" s="14"/>
      <c r="D68" s="14"/>
      <c r="E68" s="14"/>
      <c r="F68" s="14"/>
      <c r="G68" s="14"/>
      <c r="H68" s="14"/>
      <c r="I68" s="14"/>
      <c r="J68" s="14"/>
      <c r="K68" s="14"/>
      <c r="L68" s="14"/>
      <c r="M68" s="14"/>
      <c r="N68" s="14"/>
      <c r="O68" s="14"/>
      <c r="P68" s="14"/>
      <c r="Q68" s="14"/>
      <c r="R68" s="14"/>
      <c r="S68" s="14"/>
      <c r="T68" s="29">
        <v>1022982</v>
      </c>
      <c r="U68" s="29">
        <v>1066741</v>
      </c>
      <c r="V68" s="29">
        <v>1244490</v>
      </c>
      <c r="W68" s="29">
        <v>1283115</v>
      </c>
      <c r="X68" s="29">
        <v>1486771</v>
      </c>
      <c r="Y68" s="29">
        <v>1610019</v>
      </c>
      <c r="Z68" s="29">
        <v>1803485</v>
      </c>
      <c r="AA68" s="29">
        <v>1963195</v>
      </c>
      <c r="AB68" s="29">
        <v>2118499</v>
      </c>
      <c r="AC68" s="29">
        <v>2121455</v>
      </c>
      <c r="AD68" s="29">
        <v>2333881</v>
      </c>
      <c r="AE68" s="29">
        <v>4619578</v>
      </c>
      <c r="AF68" s="29">
        <v>4025220</v>
      </c>
      <c r="AG68" s="29">
        <v>4656035</v>
      </c>
      <c r="AH68" s="29">
        <v>4436393</v>
      </c>
      <c r="AI68" s="29">
        <v>3374806</v>
      </c>
      <c r="AJ68" s="29">
        <v>2844441</v>
      </c>
      <c r="AK68" s="29">
        <v>2899431</v>
      </c>
      <c r="AL68" s="29">
        <v>2927869</v>
      </c>
      <c r="AM68" s="29">
        <v>2877849</v>
      </c>
      <c r="AN68" s="29">
        <v>3178221</v>
      </c>
      <c r="AO68" s="29">
        <v>3013880</v>
      </c>
      <c r="AP68" s="29">
        <v>3153050</v>
      </c>
      <c r="AQ68" s="29">
        <v>3219321</v>
      </c>
      <c r="AR68" s="29">
        <v>2947425</v>
      </c>
      <c r="AS68" s="29">
        <v>3712126</v>
      </c>
      <c r="AT68" s="29">
        <v>3484792</v>
      </c>
      <c r="AU68" s="29">
        <v>3827135</v>
      </c>
      <c r="AV68" s="5">
        <v>4187518</v>
      </c>
      <c r="AW68" s="5">
        <v>4704187</v>
      </c>
      <c r="AX68" s="5">
        <v>5302805</v>
      </c>
      <c r="AY68" s="5">
        <v>4897252</v>
      </c>
      <c r="AZ68" s="38">
        <v>4678070</v>
      </c>
      <c r="BA68" s="38">
        <v>4801123</v>
      </c>
      <c r="BB68" s="14"/>
      <c r="BC68" s="14"/>
      <c r="BD68" s="28"/>
      <c r="BE68" s="28"/>
      <c r="BF68" s="14"/>
      <c r="BG68" s="14"/>
      <c r="BH68" s="14"/>
      <c r="BI68" s="14"/>
    </row>
    <row r="69" spans="1:61">
      <c r="A69" s="14"/>
      <c r="B69" s="72" t="s">
        <v>60</v>
      </c>
      <c r="C69" s="14"/>
      <c r="D69" s="14"/>
      <c r="E69" s="14"/>
      <c r="F69" s="14"/>
      <c r="G69" s="14"/>
      <c r="H69" s="14"/>
      <c r="I69" s="14"/>
      <c r="J69" s="14"/>
      <c r="K69" s="14"/>
      <c r="L69" s="14"/>
      <c r="M69" s="14"/>
      <c r="N69" s="14"/>
      <c r="O69" s="14"/>
      <c r="P69" s="14"/>
      <c r="Q69" s="14"/>
      <c r="R69" s="14"/>
      <c r="S69" s="14"/>
      <c r="T69" s="29">
        <v>5529</v>
      </c>
      <c r="U69" s="29">
        <v>23029</v>
      </c>
      <c r="V69" s="29">
        <v>314905</v>
      </c>
      <c r="W69" s="29">
        <v>26220</v>
      </c>
      <c r="X69" s="29">
        <v>51725</v>
      </c>
      <c r="Y69" s="29">
        <v>62990</v>
      </c>
      <c r="Z69" s="29">
        <v>61906</v>
      </c>
      <c r="AA69" s="29">
        <v>117548</v>
      </c>
      <c r="AB69" s="29">
        <v>149376</v>
      </c>
      <c r="AC69" s="29">
        <v>249809</v>
      </c>
      <c r="AD69" s="29">
        <v>514701</v>
      </c>
      <c r="AE69" s="29">
        <v>777303</v>
      </c>
      <c r="AF69" s="29">
        <v>489285</v>
      </c>
      <c r="AG69" s="29">
        <v>459429</v>
      </c>
      <c r="AH69" s="29">
        <v>165842</v>
      </c>
      <c r="AI69" s="29">
        <v>260005</v>
      </c>
      <c r="AJ69" s="29">
        <v>212917</v>
      </c>
      <c r="AK69" s="29">
        <v>298710</v>
      </c>
      <c r="AL69" s="29">
        <v>147898</v>
      </c>
      <c r="AM69" s="29">
        <v>252376</v>
      </c>
      <c r="AN69" s="29">
        <v>442282</v>
      </c>
      <c r="AO69" s="29">
        <v>69479</v>
      </c>
      <c r="AP69" s="29">
        <v>17246</v>
      </c>
      <c r="AQ69" s="29">
        <v>49875</v>
      </c>
      <c r="AR69" s="29">
        <v>191116</v>
      </c>
      <c r="AS69" s="29">
        <v>16034</v>
      </c>
      <c r="AT69" s="29">
        <v>59895</v>
      </c>
      <c r="AU69" s="29">
        <v>82669</v>
      </c>
      <c r="AV69" s="5">
        <v>79528</v>
      </c>
      <c r="AW69" s="5">
        <v>58482</v>
      </c>
      <c r="AX69" s="5">
        <v>114161</v>
      </c>
      <c r="AY69" s="5">
        <v>107040</v>
      </c>
      <c r="AZ69" s="38">
        <v>9457</v>
      </c>
      <c r="BA69" s="38">
        <v>69982</v>
      </c>
      <c r="BB69" s="14"/>
      <c r="BC69" s="14"/>
      <c r="BD69" s="28"/>
      <c r="BE69" s="28"/>
      <c r="BF69" s="14"/>
      <c r="BG69" s="14"/>
      <c r="BH69" s="14"/>
      <c r="BI69" s="14"/>
    </row>
    <row r="70" spans="1:61">
      <c r="A70" s="14"/>
      <c r="B70" s="72" t="s">
        <v>146</v>
      </c>
      <c r="C70" s="14"/>
      <c r="D70" s="14"/>
      <c r="E70" s="14"/>
      <c r="F70" s="14"/>
      <c r="G70" s="14"/>
      <c r="H70" s="14"/>
      <c r="I70" s="14"/>
      <c r="J70" s="14"/>
      <c r="K70" s="14"/>
      <c r="L70" s="14"/>
      <c r="M70" s="14"/>
      <c r="N70" s="14"/>
      <c r="O70" s="14"/>
      <c r="P70" s="14"/>
      <c r="Q70" s="14"/>
      <c r="R70" s="14"/>
      <c r="S70" s="14"/>
      <c r="T70" s="29">
        <v>30749</v>
      </c>
      <c r="U70" s="29">
        <v>33461</v>
      </c>
      <c r="V70" s="29">
        <v>57272</v>
      </c>
      <c r="W70" s="29">
        <v>61552</v>
      </c>
      <c r="X70" s="29">
        <v>74498</v>
      </c>
      <c r="Y70" s="29">
        <v>28672</v>
      </c>
      <c r="Z70" s="29">
        <v>34452</v>
      </c>
      <c r="AA70" s="29">
        <v>51029</v>
      </c>
      <c r="AB70" s="29">
        <v>24012</v>
      </c>
      <c r="AC70" s="29">
        <v>204522</v>
      </c>
      <c r="AD70" s="29">
        <v>174414</v>
      </c>
      <c r="AE70" s="29">
        <v>294428</v>
      </c>
      <c r="AF70" s="29">
        <v>68162</v>
      </c>
      <c r="AG70" s="29">
        <v>350557</v>
      </c>
      <c r="AH70" s="29">
        <v>267245</v>
      </c>
      <c r="AI70" s="29">
        <v>110600</v>
      </c>
      <c r="AJ70" s="29">
        <v>296995</v>
      </c>
      <c r="AK70" s="29">
        <v>116854</v>
      </c>
      <c r="AL70" s="29">
        <v>247385</v>
      </c>
      <c r="AM70" s="29">
        <v>156540</v>
      </c>
      <c r="AN70" s="29">
        <v>133265</v>
      </c>
      <c r="AO70" s="29">
        <v>129179</v>
      </c>
      <c r="AP70" s="29">
        <v>118411</v>
      </c>
      <c r="AQ70" s="29">
        <v>88735</v>
      </c>
      <c r="AR70" s="29">
        <v>164025</v>
      </c>
      <c r="AS70" s="29">
        <v>124797</v>
      </c>
      <c r="AT70" s="29">
        <v>181993</v>
      </c>
      <c r="AU70" s="29">
        <v>166334</v>
      </c>
      <c r="AV70" s="5">
        <v>133064</v>
      </c>
      <c r="AW70" s="5">
        <v>140599</v>
      </c>
      <c r="AX70" s="5">
        <v>104744</v>
      </c>
      <c r="AY70" s="5">
        <v>55613</v>
      </c>
      <c r="AZ70" s="38">
        <v>12214.5</v>
      </c>
      <c r="BA70" s="38">
        <v>324340</v>
      </c>
      <c r="BB70" s="14"/>
      <c r="BC70" s="14"/>
      <c r="BD70" s="28"/>
      <c r="BE70" s="28"/>
      <c r="BF70" s="14"/>
      <c r="BG70" s="14"/>
      <c r="BH70" s="14"/>
      <c r="BI70" s="14"/>
    </row>
    <row r="71" spans="1:61">
      <c r="A71" s="14"/>
      <c r="B71" s="72" t="s">
        <v>61</v>
      </c>
      <c r="C71" s="14"/>
      <c r="D71" s="14"/>
      <c r="E71" s="14"/>
      <c r="F71" s="14"/>
      <c r="G71" s="14"/>
      <c r="H71" s="14"/>
      <c r="I71" s="14"/>
      <c r="J71" s="14"/>
      <c r="K71" s="14"/>
      <c r="L71" s="14"/>
      <c r="M71" s="14"/>
      <c r="N71" s="14"/>
      <c r="O71" s="14"/>
      <c r="P71" s="14"/>
      <c r="Q71" s="14"/>
      <c r="R71" s="14"/>
      <c r="S71" s="14"/>
      <c r="T71" s="29">
        <v>3723</v>
      </c>
      <c r="U71" s="29">
        <v>0</v>
      </c>
      <c r="V71" s="29">
        <v>60000</v>
      </c>
      <c r="W71" s="29">
        <v>0</v>
      </c>
      <c r="X71" s="29">
        <v>46031</v>
      </c>
      <c r="Y71" s="29">
        <v>0</v>
      </c>
      <c r="Z71" s="29">
        <v>34714</v>
      </c>
      <c r="AA71" s="29">
        <v>263080</v>
      </c>
      <c r="AB71" s="29">
        <v>250384</v>
      </c>
      <c r="AC71" s="29">
        <v>99563</v>
      </c>
      <c r="AD71" s="29">
        <v>97236</v>
      </c>
      <c r="AE71" s="29">
        <v>75868</v>
      </c>
      <c r="AF71" s="29">
        <v>5016672</v>
      </c>
      <c r="AG71" s="29">
        <v>1754825</v>
      </c>
      <c r="AH71" s="29">
        <v>2250536</v>
      </c>
      <c r="AI71" s="29">
        <v>1621139</v>
      </c>
      <c r="AJ71" s="29">
        <v>1478635</v>
      </c>
      <c r="AK71" s="29">
        <v>231388</v>
      </c>
      <c r="AL71" s="29">
        <v>887495</v>
      </c>
      <c r="AM71" s="29">
        <v>1411934</v>
      </c>
      <c r="AN71" s="29">
        <v>1044148</v>
      </c>
      <c r="AO71" s="29">
        <v>165912</v>
      </c>
      <c r="AP71" s="29">
        <v>146585</v>
      </c>
      <c r="AQ71" s="29">
        <v>239424</v>
      </c>
      <c r="AR71" s="29">
        <v>114803</v>
      </c>
      <c r="AS71" s="29">
        <v>706479</v>
      </c>
      <c r="AT71" s="29">
        <v>1002332</v>
      </c>
      <c r="AU71" s="29">
        <v>875589</v>
      </c>
      <c r="AV71" s="5">
        <v>1324631</v>
      </c>
      <c r="AW71" s="5">
        <v>1142708</v>
      </c>
      <c r="AX71" s="5">
        <v>2194139</v>
      </c>
      <c r="AY71" s="5">
        <v>2420490</v>
      </c>
      <c r="AZ71" s="38">
        <v>1517332</v>
      </c>
      <c r="BA71" s="38">
        <v>1268578</v>
      </c>
      <c r="BB71" s="14"/>
      <c r="BC71" s="14"/>
      <c r="BD71" s="28"/>
      <c r="BE71" s="28"/>
      <c r="BF71" s="14"/>
      <c r="BG71" s="14"/>
      <c r="BH71" s="14"/>
      <c r="BI71" s="14"/>
    </row>
    <row r="72" spans="1:61">
      <c r="A72" s="14"/>
      <c r="B72" s="72" t="s">
        <v>62</v>
      </c>
      <c r="C72" s="14"/>
      <c r="D72" s="14"/>
      <c r="E72" s="14"/>
      <c r="F72" s="14"/>
      <c r="G72" s="14"/>
      <c r="H72" s="14"/>
      <c r="I72" s="14"/>
      <c r="J72" s="14"/>
      <c r="K72" s="14"/>
      <c r="L72" s="14"/>
      <c r="M72" s="14"/>
      <c r="N72" s="14"/>
      <c r="O72" s="14"/>
      <c r="P72" s="14"/>
      <c r="Q72" s="14"/>
      <c r="R72" s="14"/>
      <c r="S72" s="14"/>
      <c r="T72" s="29">
        <v>604937</v>
      </c>
      <c r="U72" s="29">
        <v>449849</v>
      </c>
      <c r="V72" s="29">
        <v>101350</v>
      </c>
      <c r="W72" s="29">
        <v>138197</v>
      </c>
      <c r="X72" s="29">
        <v>685349</v>
      </c>
      <c r="Y72" s="29">
        <v>594902</v>
      </c>
      <c r="Z72" s="29">
        <v>870564</v>
      </c>
      <c r="AA72" s="29">
        <v>774745</v>
      </c>
      <c r="AB72" s="29">
        <v>1084170</v>
      </c>
      <c r="AC72" s="29">
        <v>564103</v>
      </c>
      <c r="AD72" s="29">
        <v>770313</v>
      </c>
      <c r="AE72" s="29">
        <v>1115511</v>
      </c>
      <c r="AF72" s="29">
        <v>712070</v>
      </c>
      <c r="AG72" s="29">
        <v>891449</v>
      </c>
      <c r="AH72" s="29">
        <v>680553</v>
      </c>
      <c r="AI72" s="29">
        <v>631972</v>
      </c>
      <c r="AJ72" s="29">
        <v>621445</v>
      </c>
      <c r="AK72" s="29">
        <v>232594</v>
      </c>
      <c r="AL72" s="29">
        <v>14870</v>
      </c>
      <c r="AM72" s="29">
        <v>322308</v>
      </c>
      <c r="AN72" s="29">
        <v>120970</v>
      </c>
      <c r="AO72" s="29">
        <v>200331</v>
      </c>
      <c r="AP72" s="29">
        <v>319761</v>
      </c>
      <c r="AQ72" s="29">
        <v>248482</v>
      </c>
      <c r="AR72" s="29">
        <v>706679</v>
      </c>
      <c r="AS72" s="29">
        <v>1019289</v>
      </c>
      <c r="AT72" s="29">
        <v>957756</v>
      </c>
      <c r="AU72" s="29">
        <v>1812999</v>
      </c>
      <c r="AV72" s="5">
        <v>1232132</v>
      </c>
      <c r="AW72" s="5">
        <v>2843303</v>
      </c>
      <c r="AX72" s="5">
        <v>1580371</v>
      </c>
      <c r="AY72" s="5">
        <v>1176711</v>
      </c>
      <c r="AZ72" s="5">
        <v>1306517</v>
      </c>
      <c r="BA72" s="5">
        <v>1424808</v>
      </c>
      <c r="BB72" s="14"/>
      <c r="BC72" s="14"/>
      <c r="BD72" s="28"/>
      <c r="BE72" s="28"/>
      <c r="BF72" s="14"/>
      <c r="BG72" s="14"/>
      <c r="BH72" s="14"/>
      <c r="BI72" s="14"/>
    </row>
    <row r="73" spans="1:61">
      <c r="A73" s="14"/>
      <c r="B73" s="72" t="s">
        <v>63</v>
      </c>
      <c r="C73" s="14"/>
      <c r="D73" s="14"/>
      <c r="E73" s="14"/>
      <c r="F73" s="14"/>
      <c r="G73" s="14"/>
      <c r="H73" s="14"/>
      <c r="I73" s="14"/>
      <c r="J73" s="14"/>
      <c r="K73" s="14"/>
      <c r="L73" s="14"/>
      <c r="M73" s="14"/>
      <c r="N73" s="14"/>
      <c r="O73" s="14"/>
      <c r="P73" s="14"/>
      <c r="Q73" s="14"/>
      <c r="R73" s="14"/>
      <c r="S73" s="14"/>
      <c r="T73" s="29">
        <v>874946</v>
      </c>
      <c r="U73" s="29">
        <v>734917</v>
      </c>
      <c r="V73" s="29">
        <v>681913</v>
      </c>
      <c r="W73" s="29">
        <v>677092</v>
      </c>
      <c r="X73" s="29">
        <v>645617</v>
      </c>
      <c r="Y73" s="29">
        <v>820220</v>
      </c>
      <c r="Z73" s="29">
        <v>863340</v>
      </c>
      <c r="AA73" s="29">
        <v>890469</v>
      </c>
      <c r="AB73" s="29">
        <v>620519</v>
      </c>
      <c r="AC73" s="29">
        <v>1236217</v>
      </c>
      <c r="AD73" s="29">
        <v>1429649</v>
      </c>
      <c r="AE73" s="29">
        <v>1287136</v>
      </c>
      <c r="AF73" s="29">
        <v>1029311</v>
      </c>
      <c r="AG73" s="29">
        <v>808436</v>
      </c>
      <c r="AH73" s="29">
        <v>809997</v>
      </c>
      <c r="AI73" s="29">
        <v>600558</v>
      </c>
      <c r="AJ73" s="29">
        <v>541123</v>
      </c>
      <c r="AK73" s="29">
        <v>407853</v>
      </c>
      <c r="AL73" s="29">
        <v>337307</v>
      </c>
      <c r="AM73" s="29">
        <v>218950</v>
      </c>
      <c r="AN73" s="29">
        <v>159829</v>
      </c>
      <c r="AO73" s="29">
        <v>139753</v>
      </c>
      <c r="AP73" s="29">
        <v>149771</v>
      </c>
      <c r="AQ73" s="29">
        <v>184028</v>
      </c>
      <c r="AR73" s="29">
        <v>172705</v>
      </c>
      <c r="AS73" s="29">
        <v>278961</v>
      </c>
      <c r="AT73" s="29">
        <v>259559</v>
      </c>
      <c r="AU73" s="29">
        <v>272820</v>
      </c>
      <c r="AV73" s="5">
        <v>322519</v>
      </c>
      <c r="AW73" s="5">
        <v>330417</v>
      </c>
      <c r="AX73" s="5">
        <v>225833</v>
      </c>
      <c r="AY73" s="5">
        <v>338523</v>
      </c>
      <c r="AZ73" s="5">
        <v>293779</v>
      </c>
      <c r="BA73" s="5">
        <v>523016</v>
      </c>
      <c r="BB73" s="14"/>
      <c r="BC73" s="14"/>
      <c r="BD73" s="28"/>
      <c r="BE73" s="28"/>
      <c r="BF73" s="14"/>
      <c r="BG73" s="14"/>
      <c r="BH73" s="14"/>
      <c r="BI73" s="14"/>
    </row>
    <row r="74" spans="1:61">
      <c r="A74" s="14"/>
      <c r="B74" s="73" t="s">
        <v>147</v>
      </c>
      <c r="C74" s="14"/>
      <c r="D74" s="14"/>
      <c r="E74" s="14"/>
      <c r="F74" s="14"/>
      <c r="G74" s="14"/>
      <c r="H74" s="14"/>
      <c r="I74" s="14"/>
      <c r="J74" s="14"/>
      <c r="K74" s="14"/>
      <c r="L74" s="14"/>
      <c r="M74" s="14"/>
      <c r="N74" s="14"/>
      <c r="O74" s="14"/>
      <c r="P74" s="14"/>
      <c r="Q74" s="14"/>
      <c r="R74" s="14"/>
      <c r="S74" s="14"/>
      <c r="T74" s="29">
        <v>263900</v>
      </c>
      <c r="U74" s="29">
        <v>369900</v>
      </c>
      <c r="V74" s="29">
        <v>681800</v>
      </c>
      <c r="W74" s="29">
        <v>1623200</v>
      </c>
      <c r="X74" s="29">
        <v>840000</v>
      </c>
      <c r="Y74" s="29">
        <v>606800</v>
      </c>
      <c r="Z74" s="29">
        <v>1066000</v>
      </c>
      <c r="AA74" s="29">
        <v>1132200</v>
      </c>
      <c r="AB74" s="29">
        <v>1450900</v>
      </c>
      <c r="AC74" s="29">
        <v>2219000</v>
      </c>
      <c r="AD74" s="29">
        <v>2124700</v>
      </c>
      <c r="AE74" s="29">
        <v>2019600</v>
      </c>
      <c r="AF74" s="29">
        <v>2738200</v>
      </c>
      <c r="AG74" s="29">
        <v>1734000</v>
      </c>
      <c r="AH74" s="29">
        <v>2657100</v>
      </c>
      <c r="AI74" s="29">
        <v>2665100</v>
      </c>
      <c r="AJ74" s="29">
        <v>3274000</v>
      </c>
      <c r="AK74" s="29">
        <v>3168600</v>
      </c>
      <c r="AL74" s="29">
        <v>2211700</v>
      </c>
      <c r="AM74" s="29">
        <v>1215500</v>
      </c>
      <c r="AN74" s="29">
        <v>1236000</v>
      </c>
      <c r="AO74" s="29">
        <v>1458000</v>
      </c>
      <c r="AP74" s="29">
        <v>2030194</v>
      </c>
      <c r="AQ74" s="29">
        <v>2963600</v>
      </c>
      <c r="AR74" s="29">
        <v>2494200</v>
      </c>
      <c r="AS74" s="29">
        <v>3706600</v>
      </c>
      <c r="AT74" s="29">
        <v>2988100</v>
      </c>
      <c r="AU74" s="29">
        <v>2527800</v>
      </c>
      <c r="AV74" s="5">
        <v>2610800</v>
      </c>
      <c r="AW74" s="5">
        <v>2971800</v>
      </c>
      <c r="AX74" s="5">
        <v>2570800</v>
      </c>
      <c r="AY74" s="5">
        <v>4774200</v>
      </c>
      <c r="AZ74" s="5">
        <v>1627000</v>
      </c>
      <c r="BA74" s="5">
        <v>2466600</v>
      </c>
      <c r="BB74" s="14"/>
      <c r="BC74" s="14"/>
      <c r="BD74" s="28"/>
      <c r="BE74" s="28"/>
      <c r="BF74" s="14"/>
      <c r="BG74" s="14"/>
      <c r="BH74" s="14"/>
      <c r="BI74" s="14"/>
    </row>
    <row r="75" spans="1:61">
      <c r="A75" s="14"/>
      <c r="B75" s="14"/>
      <c r="C75" s="14" t="s">
        <v>148</v>
      </c>
      <c r="D75" s="14"/>
      <c r="E75" s="69"/>
      <c r="F75" s="69"/>
      <c r="G75" s="69"/>
      <c r="H75" s="69"/>
      <c r="I75" s="69"/>
      <c r="J75" s="69"/>
      <c r="K75" s="69"/>
      <c r="L75" s="69"/>
      <c r="M75" s="69"/>
      <c r="N75" s="69"/>
      <c r="O75" s="69"/>
      <c r="P75" s="69"/>
      <c r="Q75" s="69"/>
      <c r="R75" s="69"/>
      <c r="S75" s="69"/>
      <c r="T75" s="69"/>
      <c r="U75" s="69"/>
      <c r="V75" s="69"/>
      <c r="W75" s="69"/>
      <c r="X75" s="69"/>
      <c r="Y75" s="69"/>
      <c r="Z75" s="88"/>
      <c r="AA75" s="88"/>
      <c r="AB75" s="88"/>
      <c r="AC75" s="88"/>
      <c r="AD75" s="88"/>
      <c r="AE75" s="88"/>
      <c r="AF75" s="88"/>
      <c r="AG75" s="88"/>
      <c r="AH75" s="29">
        <v>1736100</v>
      </c>
      <c r="AI75" s="29">
        <v>1477100</v>
      </c>
      <c r="AJ75" s="29">
        <v>1731800</v>
      </c>
      <c r="AK75" s="88"/>
      <c r="AL75" s="88"/>
      <c r="AM75" s="29">
        <v>266100</v>
      </c>
      <c r="AN75" s="88"/>
      <c r="AO75" s="29">
        <v>309800</v>
      </c>
      <c r="AP75" s="29">
        <v>314000</v>
      </c>
      <c r="AQ75" s="29">
        <v>316500</v>
      </c>
      <c r="AR75" s="29">
        <v>345000</v>
      </c>
      <c r="AS75" s="29">
        <v>309000</v>
      </c>
      <c r="AT75" s="29">
        <v>241900</v>
      </c>
      <c r="AU75" s="88"/>
      <c r="AV75" s="88"/>
      <c r="AW75" s="88"/>
      <c r="AX75" s="88"/>
      <c r="AY75" s="88"/>
      <c r="AZ75" s="88"/>
      <c r="BA75" s="88"/>
      <c r="BB75" s="14"/>
      <c r="BC75" s="14"/>
      <c r="BD75" s="28"/>
      <c r="BE75" s="28"/>
      <c r="BF75" s="14"/>
      <c r="BG75" s="14"/>
      <c r="BH75" s="14"/>
      <c r="BI75" s="14"/>
    </row>
    <row r="76" spans="1:61">
      <c r="A76" s="14"/>
      <c r="B76" s="14"/>
      <c r="C76" s="14" t="s">
        <v>149</v>
      </c>
      <c r="D76" s="14"/>
      <c r="E76" s="69"/>
      <c r="F76" s="69"/>
      <c r="G76" s="69"/>
      <c r="H76" s="69"/>
      <c r="I76" s="69"/>
      <c r="J76" s="69"/>
      <c r="K76" s="69"/>
      <c r="L76" s="69"/>
      <c r="M76" s="69"/>
      <c r="N76" s="69"/>
      <c r="O76" s="69"/>
      <c r="P76" s="69"/>
      <c r="Q76" s="69"/>
      <c r="R76" s="69"/>
      <c r="S76" s="69"/>
      <c r="T76" s="69"/>
      <c r="U76" s="69"/>
      <c r="V76" s="69"/>
      <c r="W76" s="69"/>
      <c r="X76" s="69"/>
      <c r="Y76" s="69"/>
      <c r="Z76" s="88"/>
      <c r="AA76" s="88"/>
      <c r="AB76" s="88"/>
      <c r="AC76" s="88"/>
      <c r="AD76" s="88"/>
      <c r="AE76" s="88"/>
      <c r="AF76" s="88"/>
      <c r="AG76" s="88"/>
      <c r="AH76" s="88"/>
      <c r="AI76" s="88"/>
      <c r="AJ76" s="88"/>
      <c r="AK76" s="88"/>
      <c r="AL76" s="88"/>
      <c r="AM76" s="88"/>
      <c r="AN76" s="88"/>
      <c r="AO76" s="88"/>
      <c r="AP76" s="88"/>
      <c r="AQ76" s="88"/>
      <c r="AR76" s="88"/>
      <c r="AS76" s="88"/>
      <c r="AT76" s="88"/>
      <c r="AU76" s="29">
        <v>0</v>
      </c>
      <c r="AV76" s="5">
        <v>0</v>
      </c>
      <c r="AW76" s="5">
        <v>0</v>
      </c>
      <c r="AX76" s="5">
        <v>0</v>
      </c>
      <c r="AY76" s="5">
        <v>0</v>
      </c>
      <c r="AZ76" s="5">
        <v>0</v>
      </c>
      <c r="BA76" s="5">
        <v>0</v>
      </c>
      <c r="BB76" s="14"/>
      <c r="BC76" s="14"/>
      <c r="BD76" s="28"/>
      <c r="BE76" s="28"/>
      <c r="BF76" s="14"/>
      <c r="BG76" s="14"/>
      <c r="BH76" s="14"/>
      <c r="BI76" s="14"/>
    </row>
    <row r="77" spans="1:61">
      <c r="A77" s="14"/>
      <c r="B77" s="14"/>
      <c r="C77" s="14" t="s">
        <v>150</v>
      </c>
      <c r="D77" s="14"/>
      <c r="E77" s="69"/>
      <c r="F77" s="69"/>
      <c r="G77" s="69"/>
      <c r="H77" s="69"/>
      <c r="I77" s="69"/>
      <c r="J77" s="69"/>
      <c r="K77" s="69"/>
      <c r="L77" s="69"/>
      <c r="M77" s="69"/>
      <c r="N77" s="69"/>
      <c r="O77" s="69"/>
      <c r="P77" s="69"/>
      <c r="Q77" s="69"/>
      <c r="R77" s="69"/>
      <c r="S77" s="69"/>
      <c r="T77" s="69"/>
      <c r="U77" s="69"/>
      <c r="V77" s="69"/>
      <c r="W77" s="69"/>
      <c r="X77" s="69"/>
      <c r="Y77" s="69"/>
      <c r="Z77" s="88"/>
      <c r="AA77" s="88"/>
      <c r="AB77" s="88"/>
      <c r="AC77" s="88"/>
      <c r="AD77" s="88"/>
      <c r="AE77" s="88"/>
      <c r="AF77" s="88"/>
      <c r="AG77" s="88"/>
      <c r="AH77" s="88"/>
      <c r="AI77" s="88"/>
      <c r="AJ77" s="88"/>
      <c r="AK77" s="88"/>
      <c r="AL77" s="88"/>
      <c r="AM77" s="88"/>
      <c r="AN77" s="88"/>
      <c r="AO77" s="29">
        <v>476500</v>
      </c>
      <c r="AP77" s="29">
        <v>1001200</v>
      </c>
      <c r="AQ77" s="29">
        <v>1690700</v>
      </c>
      <c r="AR77" s="29">
        <v>1631100</v>
      </c>
      <c r="AS77" s="29">
        <v>1200000</v>
      </c>
      <c r="AT77" s="29">
        <v>1000000</v>
      </c>
      <c r="AU77" s="29">
        <v>950000</v>
      </c>
      <c r="AV77" s="5">
        <v>900000</v>
      </c>
      <c r="AW77" s="5">
        <v>1300000</v>
      </c>
      <c r="AX77" s="5">
        <v>1500000</v>
      </c>
      <c r="AY77" s="5">
        <v>890000</v>
      </c>
      <c r="AZ77" s="5">
        <v>633800</v>
      </c>
      <c r="BA77" s="5">
        <v>633000</v>
      </c>
      <c r="BB77" s="14"/>
      <c r="BC77" s="14"/>
      <c r="BD77" s="28"/>
      <c r="BE77" s="28"/>
      <c r="BF77" s="14"/>
      <c r="BG77" s="14"/>
      <c r="BH77" s="14"/>
      <c r="BI77" s="14"/>
    </row>
    <row r="78" spans="1:61">
      <c r="A78" s="14"/>
      <c r="B78" s="14"/>
      <c r="C78" s="14" t="s">
        <v>151</v>
      </c>
      <c r="D78" s="14"/>
      <c r="E78" s="69"/>
      <c r="F78" s="69"/>
      <c r="G78" s="69"/>
      <c r="H78" s="69"/>
      <c r="I78" s="69"/>
      <c r="J78" s="69"/>
      <c r="K78" s="69"/>
      <c r="L78" s="69"/>
      <c r="M78" s="69"/>
      <c r="N78" s="69"/>
      <c r="O78" s="69"/>
      <c r="P78" s="69"/>
      <c r="Q78" s="69"/>
      <c r="R78" s="69"/>
      <c r="S78" s="69"/>
      <c r="T78" s="69"/>
      <c r="U78" s="69"/>
      <c r="V78" s="69"/>
      <c r="W78" s="69"/>
      <c r="X78" s="69"/>
      <c r="Y78" s="69"/>
      <c r="Z78" s="88"/>
      <c r="AA78" s="88"/>
      <c r="AB78" s="88"/>
      <c r="AC78" s="88"/>
      <c r="AD78" s="88"/>
      <c r="AE78" s="88"/>
      <c r="AF78" s="88"/>
      <c r="AG78" s="88"/>
      <c r="AH78" s="88"/>
      <c r="AI78" s="88"/>
      <c r="AJ78" s="88"/>
      <c r="AK78" s="88"/>
      <c r="AL78" s="88"/>
      <c r="AM78" s="88"/>
      <c r="AN78" s="29">
        <v>307400</v>
      </c>
      <c r="AO78" s="53"/>
      <c r="AP78" s="88"/>
      <c r="AQ78" s="88"/>
      <c r="AR78" s="88"/>
      <c r="AS78" s="88"/>
      <c r="AT78" s="88"/>
      <c r="AU78" s="88"/>
      <c r="AV78" s="88"/>
      <c r="AW78" s="88"/>
      <c r="AX78" s="88"/>
      <c r="AY78" s="88"/>
      <c r="AZ78" s="88"/>
      <c r="BA78" s="88"/>
      <c r="BB78" s="14"/>
      <c r="BC78" s="14"/>
      <c r="BD78" s="28"/>
      <c r="BE78" s="28"/>
      <c r="BF78" s="14"/>
      <c r="BG78" s="14"/>
      <c r="BH78" s="14"/>
      <c r="BI78" s="14"/>
    </row>
    <row r="79" spans="1:61">
      <c r="A79" s="14"/>
      <c r="B79" s="14"/>
      <c r="C79" s="14" t="s">
        <v>152</v>
      </c>
      <c r="D79" s="14"/>
      <c r="E79" s="69"/>
      <c r="F79" s="69"/>
      <c r="G79" s="69"/>
      <c r="H79" s="69"/>
      <c r="I79" s="69"/>
      <c r="J79" s="69"/>
      <c r="K79" s="69"/>
      <c r="L79" s="69"/>
      <c r="M79" s="69"/>
      <c r="N79" s="69"/>
      <c r="O79" s="69"/>
      <c r="P79" s="69"/>
      <c r="Q79" s="69"/>
      <c r="R79" s="69"/>
      <c r="S79" s="69"/>
      <c r="T79" s="69"/>
      <c r="U79" s="69"/>
      <c r="V79" s="69"/>
      <c r="W79" s="69"/>
      <c r="X79" s="69"/>
      <c r="Y79" s="69"/>
      <c r="Z79" s="88"/>
      <c r="AA79" s="88"/>
      <c r="AB79" s="88"/>
      <c r="AC79" s="88"/>
      <c r="AD79" s="88"/>
      <c r="AE79" s="88"/>
      <c r="AF79" s="88"/>
      <c r="AG79" s="88"/>
      <c r="AH79" s="88"/>
      <c r="AI79" s="88"/>
      <c r="AJ79" s="88"/>
      <c r="AK79" s="29">
        <v>632400</v>
      </c>
      <c r="AL79" s="29">
        <v>788300</v>
      </c>
      <c r="AM79" s="88"/>
      <c r="AN79" s="88"/>
      <c r="AO79" s="88"/>
      <c r="AP79" s="88"/>
      <c r="AQ79" s="88"/>
      <c r="AR79" s="88"/>
      <c r="AS79" s="88"/>
      <c r="AT79" s="88"/>
      <c r="AU79" s="88"/>
      <c r="AV79" s="88"/>
      <c r="AW79" s="88"/>
      <c r="AX79" s="88"/>
      <c r="AY79" s="88"/>
      <c r="AZ79" s="88"/>
      <c r="BA79" s="88"/>
      <c r="BB79" s="14"/>
      <c r="BC79" s="14"/>
      <c r="BD79" s="28"/>
      <c r="BE79" s="28"/>
      <c r="BF79" s="14"/>
      <c r="BG79" s="14"/>
      <c r="BH79" s="14"/>
      <c r="BI79" s="14"/>
    </row>
    <row r="80" spans="1:61">
      <c r="A80" s="14"/>
      <c r="B80" s="14"/>
      <c r="C80" s="14" t="s">
        <v>153</v>
      </c>
      <c r="D80" s="14"/>
      <c r="E80" s="69"/>
      <c r="F80" s="69"/>
      <c r="G80" s="69"/>
      <c r="H80" s="69"/>
      <c r="I80" s="69"/>
      <c r="J80" s="69"/>
      <c r="K80" s="69"/>
      <c r="L80" s="69"/>
      <c r="M80" s="69"/>
      <c r="N80" s="69"/>
      <c r="O80" s="69"/>
      <c r="P80" s="69"/>
      <c r="Q80" s="69"/>
      <c r="R80" s="69"/>
      <c r="S80" s="69"/>
      <c r="T80" s="69"/>
      <c r="U80" s="69"/>
      <c r="V80" s="69"/>
      <c r="W80" s="69"/>
      <c r="X80" s="69"/>
      <c r="Y80" s="29">
        <v>10600</v>
      </c>
      <c r="Z80" s="29">
        <v>3300</v>
      </c>
      <c r="AA80" s="29">
        <v>5000</v>
      </c>
      <c r="AB80" s="29">
        <v>283000</v>
      </c>
      <c r="AC80" s="29">
        <v>0</v>
      </c>
      <c r="AD80" s="29">
        <v>13800</v>
      </c>
      <c r="AE80" s="29">
        <v>0</v>
      </c>
      <c r="AF80" s="29">
        <v>0</v>
      </c>
      <c r="AG80" s="29">
        <v>0</v>
      </c>
      <c r="AH80" s="88"/>
      <c r="AI80" s="88"/>
      <c r="AJ80" s="88"/>
      <c r="AK80" s="88"/>
      <c r="AL80" s="88"/>
      <c r="AM80" s="88"/>
      <c r="AN80" s="88"/>
      <c r="AO80" s="88"/>
      <c r="AP80" s="88"/>
      <c r="AQ80" s="88"/>
      <c r="AR80" s="88"/>
      <c r="AS80" s="88"/>
      <c r="AT80" s="88"/>
      <c r="AU80" s="88"/>
      <c r="AV80" s="88"/>
      <c r="AW80" s="88"/>
      <c r="AX80" s="88"/>
      <c r="AY80" s="88"/>
      <c r="AZ80" s="88"/>
      <c r="BA80" s="88"/>
      <c r="BB80" s="14"/>
      <c r="BC80" s="14"/>
      <c r="BD80" s="28"/>
      <c r="BE80" s="28"/>
      <c r="BF80" s="14"/>
      <c r="BG80" s="14"/>
      <c r="BH80" s="14"/>
      <c r="BI80" s="14"/>
    </row>
    <row r="81" spans="1:61">
      <c r="A81" s="14"/>
      <c r="B81" s="14"/>
      <c r="C81" s="14" t="s">
        <v>277</v>
      </c>
      <c r="D81" s="14"/>
      <c r="E81" s="69"/>
      <c r="F81" s="69"/>
      <c r="G81" s="69"/>
      <c r="H81" s="69"/>
      <c r="I81" s="69"/>
      <c r="J81" s="69"/>
      <c r="K81" s="69"/>
      <c r="L81" s="69"/>
      <c r="M81" s="69"/>
      <c r="N81" s="69"/>
      <c r="O81" s="69"/>
      <c r="P81" s="69"/>
      <c r="Q81" s="69"/>
      <c r="R81" s="69"/>
      <c r="S81" s="69"/>
      <c r="T81" s="74">
        <v>16300</v>
      </c>
      <c r="U81" s="74">
        <v>0</v>
      </c>
      <c r="V81" s="74">
        <v>0</v>
      </c>
      <c r="W81" s="74">
        <v>19900</v>
      </c>
      <c r="X81" s="74">
        <v>14400</v>
      </c>
      <c r="Y81" s="69"/>
      <c r="Z81" s="69"/>
      <c r="AA81" s="69"/>
      <c r="AB81" s="69"/>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14"/>
      <c r="BC81" s="14"/>
      <c r="BD81" s="28"/>
      <c r="BE81" s="28"/>
      <c r="BF81" s="14"/>
      <c r="BG81" s="14"/>
      <c r="BH81" s="14"/>
      <c r="BI81" s="14"/>
    </row>
    <row r="82" spans="1:61">
      <c r="A82" s="29"/>
      <c r="B82" s="63" t="s">
        <v>154</v>
      </c>
      <c r="C82" s="29"/>
      <c r="D82" s="29"/>
      <c r="E82" s="29"/>
      <c r="F82" s="29"/>
      <c r="G82" s="29"/>
      <c r="H82" s="29"/>
      <c r="I82" s="29"/>
      <c r="J82" s="29"/>
      <c r="K82" s="29"/>
      <c r="L82" s="29"/>
      <c r="M82" s="29"/>
      <c r="N82" s="29"/>
      <c r="O82" s="29"/>
      <c r="P82" s="29"/>
      <c r="Q82" s="29"/>
      <c r="R82" s="29"/>
      <c r="S82" s="29"/>
      <c r="T82" s="29">
        <v>13630874</v>
      </c>
      <c r="U82" s="29">
        <v>14346650</v>
      </c>
      <c r="V82" s="29">
        <v>15814878</v>
      </c>
      <c r="W82" s="29">
        <v>16932228</v>
      </c>
      <c r="X82" s="29">
        <v>17405046</v>
      </c>
      <c r="Y82" s="29">
        <v>18043473</v>
      </c>
      <c r="Z82" s="29">
        <v>20228649</v>
      </c>
      <c r="AA82" s="29">
        <v>21839436</v>
      </c>
      <c r="AB82" s="29">
        <v>24182256</v>
      </c>
      <c r="AC82" s="29">
        <v>26151371</v>
      </c>
      <c r="AD82" s="29">
        <v>28595048</v>
      </c>
      <c r="AE82" s="29">
        <v>31756800</v>
      </c>
      <c r="AF82" s="29">
        <v>36019231</v>
      </c>
      <c r="AG82" s="29">
        <v>33117757</v>
      </c>
      <c r="AH82" s="29">
        <v>32355082</v>
      </c>
      <c r="AI82" s="29">
        <v>31367681</v>
      </c>
      <c r="AJ82" s="29">
        <v>31246005</v>
      </c>
      <c r="AK82" s="29">
        <v>30832873</v>
      </c>
      <c r="AL82" s="29">
        <v>30879825</v>
      </c>
      <c r="AM82" s="29">
        <v>32530510</v>
      </c>
      <c r="AN82" s="29">
        <v>31239467</v>
      </c>
      <c r="AO82" s="29">
        <v>30232820</v>
      </c>
      <c r="AP82" s="29">
        <v>30081584</v>
      </c>
      <c r="AQ82" s="29">
        <v>30879495</v>
      </c>
      <c r="AR82" s="29">
        <v>30751308</v>
      </c>
      <c r="AS82" s="29">
        <v>35235211</v>
      </c>
      <c r="AT82" s="29">
        <v>36655490</v>
      </c>
      <c r="AU82" s="29">
        <v>36556606</v>
      </c>
      <c r="AV82" s="29">
        <v>38691564</v>
      </c>
      <c r="AW82" s="29">
        <v>38811942</v>
      </c>
      <c r="AX82" s="29">
        <v>39199256</v>
      </c>
      <c r="AY82" s="29">
        <v>42860984</v>
      </c>
      <c r="AZ82" s="29">
        <v>37912018</v>
      </c>
      <c r="BA82" s="29">
        <v>39216247</v>
      </c>
      <c r="BB82" s="14"/>
      <c r="BC82" s="14"/>
      <c r="BD82" s="29"/>
      <c r="BE82" s="29"/>
      <c r="BF82" s="14"/>
      <c r="BG82" s="14"/>
      <c r="BH82" s="14"/>
      <c r="BI82" s="14"/>
    </row>
    <row r="83" spans="1:61">
      <c r="A83" s="14" t="s">
        <v>155</v>
      </c>
      <c r="B83" s="14" t="s">
        <v>136</v>
      </c>
      <c r="C83" s="14"/>
      <c r="D83" s="14"/>
      <c r="E83" s="29"/>
      <c r="F83" s="29"/>
      <c r="G83" s="29"/>
      <c r="H83" s="29"/>
      <c r="I83" s="29"/>
      <c r="J83" s="29"/>
      <c r="K83" s="29"/>
      <c r="L83" s="29"/>
      <c r="M83" s="29"/>
      <c r="N83" s="29"/>
      <c r="O83" s="29"/>
      <c r="P83" s="29"/>
      <c r="Q83" s="29"/>
      <c r="R83" s="29"/>
      <c r="S83" s="29"/>
      <c r="T83" s="29"/>
      <c r="U83" s="29"/>
      <c r="V83" s="29"/>
      <c r="W83" s="29"/>
      <c r="X83" s="29"/>
      <c r="Y83" s="29"/>
      <c r="Z83" s="29"/>
      <c r="AA83" s="29"/>
      <c r="AB83" s="29"/>
      <c r="AC83" s="29">
        <v>14852075</v>
      </c>
      <c r="AD83" s="29">
        <v>15724693</v>
      </c>
      <c r="AE83" s="29">
        <v>16536841</v>
      </c>
      <c r="AF83" s="29">
        <v>17365884</v>
      </c>
      <c r="AG83" s="29">
        <v>17146655</v>
      </c>
      <c r="AH83" s="29">
        <v>15698367</v>
      </c>
      <c r="AI83" s="29">
        <v>16238265</v>
      </c>
      <c r="AJ83" s="29">
        <v>16267834</v>
      </c>
      <c r="AK83" s="29">
        <v>17225093</v>
      </c>
      <c r="AL83" s="29">
        <v>16777444</v>
      </c>
      <c r="AM83" s="29">
        <v>16153775</v>
      </c>
      <c r="AN83" s="29">
        <v>15907337</v>
      </c>
      <c r="AO83" s="29">
        <v>16195453</v>
      </c>
      <c r="AP83" s="29">
        <v>16250036</v>
      </c>
      <c r="AQ83" s="29">
        <v>15968167</v>
      </c>
      <c r="AR83" s="29">
        <v>15696447</v>
      </c>
      <c r="AS83" s="29">
        <v>16279919</v>
      </c>
      <c r="AT83" s="29">
        <v>17932150</v>
      </c>
      <c r="AU83" s="29">
        <v>18425126</v>
      </c>
      <c r="AV83" s="5">
        <v>18244388</v>
      </c>
      <c r="AW83" s="5">
        <v>18248488</v>
      </c>
      <c r="AX83" s="75">
        <v>17814097</v>
      </c>
      <c r="AY83" s="83">
        <v>18187478</v>
      </c>
      <c r="AZ83" s="29">
        <v>18197631</v>
      </c>
      <c r="BA83" s="29">
        <v>18300140</v>
      </c>
      <c r="BB83" s="14"/>
      <c r="BC83" s="14"/>
      <c r="BD83" s="28"/>
      <c r="BE83" s="28"/>
      <c r="BF83" s="14"/>
      <c r="BG83" s="14"/>
      <c r="BH83" s="14"/>
      <c r="BI83" s="14"/>
    </row>
    <row r="84" spans="1:61">
      <c r="A84" s="14"/>
      <c r="B84" s="14" t="s">
        <v>48</v>
      </c>
      <c r="C84" s="14"/>
      <c r="D84" s="14"/>
      <c r="E84" s="29"/>
      <c r="F84" s="29"/>
      <c r="G84" s="29"/>
      <c r="H84" s="29"/>
      <c r="I84" s="29"/>
      <c r="J84" s="29"/>
      <c r="K84" s="29"/>
      <c r="L84" s="29"/>
      <c r="M84" s="29"/>
      <c r="N84" s="29"/>
      <c r="O84" s="29"/>
      <c r="P84" s="29"/>
      <c r="Q84" s="29"/>
      <c r="R84" s="29"/>
      <c r="S84" s="29"/>
      <c r="T84" s="29"/>
      <c r="U84" s="29"/>
      <c r="V84" s="29"/>
      <c r="W84" s="29"/>
      <c r="X84" s="29"/>
      <c r="Y84" s="29"/>
      <c r="Z84" s="29"/>
      <c r="AA84" s="29"/>
      <c r="AB84" s="29"/>
      <c r="AC84" s="5">
        <f t="shared" ref="AC84:AL85" si="7">AC47</f>
        <v>348929</v>
      </c>
      <c r="AD84" s="5">
        <f t="shared" si="7"/>
        <v>415292</v>
      </c>
      <c r="AE84" s="5">
        <f t="shared" si="7"/>
        <v>457247</v>
      </c>
      <c r="AF84" s="5">
        <f t="shared" si="7"/>
        <v>527644</v>
      </c>
      <c r="AG84" s="5">
        <f t="shared" si="7"/>
        <v>574222</v>
      </c>
      <c r="AH84" s="5">
        <f t="shared" si="7"/>
        <v>577045</v>
      </c>
      <c r="AI84" s="5">
        <f t="shared" si="7"/>
        <v>587845</v>
      </c>
      <c r="AJ84" s="5">
        <f t="shared" si="7"/>
        <v>613862</v>
      </c>
      <c r="AK84" s="5">
        <f t="shared" si="7"/>
        <v>336430</v>
      </c>
      <c r="AL84" s="5">
        <f t="shared" si="7"/>
        <v>188350</v>
      </c>
      <c r="AM84" s="5">
        <f t="shared" ref="AM84:AV90" si="8">AM47</f>
        <v>189474</v>
      </c>
      <c r="AN84" s="5">
        <f t="shared" si="8"/>
        <v>192164</v>
      </c>
      <c r="AO84" s="5">
        <f t="shared" si="8"/>
        <v>196865</v>
      </c>
      <c r="AP84" s="5">
        <f t="shared" si="8"/>
        <v>198704</v>
      </c>
      <c r="AQ84" s="5">
        <f t="shared" si="8"/>
        <v>209165</v>
      </c>
      <c r="AR84" s="5">
        <f t="shared" si="8"/>
        <v>408802</v>
      </c>
      <c r="AS84" s="5">
        <f t="shared" si="8"/>
        <v>611519</v>
      </c>
      <c r="AT84" s="5">
        <f t="shared" si="8"/>
        <v>715928</v>
      </c>
      <c r="AU84" s="5">
        <f t="shared" si="8"/>
        <v>213286</v>
      </c>
      <c r="AV84" s="5">
        <f>AV47</f>
        <v>205517</v>
      </c>
      <c r="AW84" s="5">
        <v>189320</v>
      </c>
      <c r="AX84" s="14">
        <v>179132</v>
      </c>
      <c r="AY84" s="84">
        <v>183772</v>
      </c>
      <c r="AZ84" s="38">
        <v>177002</v>
      </c>
      <c r="BA84" s="111">
        <v>163926</v>
      </c>
      <c r="BB84" s="14"/>
      <c r="BC84" s="14"/>
      <c r="BD84" s="28"/>
      <c r="BE84" s="28"/>
      <c r="BF84" s="14"/>
      <c r="BG84" s="14"/>
      <c r="BH84" s="14"/>
      <c r="BI84" s="14"/>
    </row>
    <row r="85" spans="1:61">
      <c r="A85" s="14"/>
      <c r="B85" s="14" t="s">
        <v>49</v>
      </c>
      <c r="C85" s="14"/>
      <c r="D85" s="14"/>
      <c r="E85" s="69"/>
      <c r="F85" s="69"/>
      <c r="G85" s="69"/>
      <c r="H85" s="69"/>
      <c r="I85" s="69"/>
      <c r="J85" s="69"/>
      <c r="K85" s="69"/>
      <c r="L85" s="69"/>
      <c r="M85" s="69"/>
      <c r="N85" s="69"/>
      <c r="O85" s="69"/>
      <c r="P85" s="69"/>
      <c r="Q85" s="69"/>
      <c r="R85" s="69"/>
      <c r="S85" s="69"/>
      <c r="T85" s="69"/>
      <c r="U85" s="69"/>
      <c r="V85" s="69"/>
      <c r="W85" s="69"/>
      <c r="X85" s="69"/>
      <c r="Y85" s="69"/>
      <c r="Z85" s="69"/>
      <c r="AA85" s="69"/>
      <c r="AB85" s="29"/>
      <c r="AC85" s="5">
        <f t="shared" si="7"/>
        <v>1036080</v>
      </c>
      <c r="AD85" s="5">
        <f t="shared" si="7"/>
        <v>1470168</v>
      </c>
      <c r="AE85" s="5">
        <f t="shared" si="7"/>
        <v>1051409</v>
      </c>
      <c r="AF85" s="5">
        <f t="shared" si="7"/>
        <v>460258</v>
      </c>
      <c r="AG85" s="5">
        <f t="shared" si="7"/>
        <v>624620</v>
      </c>
      <c r="AH85" s="5">
        <f t="shared" si="7"/>
        <v>733537</v>
      </c>
      <c r="AI85" s="5">
        <f t="shared" si="7"/>
        <v>760079</v>
      </c>
      <c r="AJ85" s="5">
        <f t="shared" si="7"/>
        <v>377979</v>
      </c>
      <c r="AK85" s="5">
        <f t="shared" si="7"/>
        <v>345024</v>
      </c>
      <c r="AL85" s="5">
        <f t="shared" si="7"/>
        <v>305077</v>
      </c>
      <c r="AM85" s="5">
        <f t="shared" si="8"/>
        <v>292477</v>
      </c>
      <c r="AN85" s="5">
        <f t="shared" si="8"/>
        <v>740249</v>
      </c>
      <c r="AO85" s="5">
        <f t="shared" si="8"/>
        <v>740384</v>
      </c>
      <c r="AP85" s="5">
        <f t="shared" si="8"/>
        <v>282573</v>
      </c>
      <c r="AQ85" s="5">
        <f t="shared" si="8"/>
        <v>218362</v>
      </c>
      <c r="AR85" s="5">
        <f t="shared" si="8"/>
        <v>184080</v>
      </c>
      <c r="AS85" s="5">
        <f t="shared" si="8"/>
        <v>169461</v>
      </c>
      <c r="AT85" s="5">
        <f t="shared" si="8"/>
        <v>183650</v>
      </c>
      <c r="AU85" s="5">
        <f t="shared" si="8"/>
        <v>253441</v>
      </c>
      <c r="AV85" s="5">
        <f t="shared" si="8"/>
        <v>204884</v>
      </c>
      <c r="AW85" s="5">
        <v>159617</v>
      </c>
      <c r="AX85" s="5">
        <v>157248</v>
      </c>
      <c r="AY85" s="84">
        <v>144445</v>
      </c>
      <c r="AZ85" s="38">
        <v>138446</v>
      </c>
      <c r="BA85" s="39">
        <v>178045</v>
      </c>
      <c r="BB85" s="14"/>
      <c r="BC85" s="14"/>
      <c r="BD85" s="28"/>
      <c r="BE85" s="28"/>
      <c r="BF85" s="14"/>
      <c r="BG85" s="14"/>
      <c r="BH85" s="14"/>
      <c r="BI85" s="14"/>
    </row>
    <row r="86" spans="1:61">
      <c r="A86" s="14"/>
      <c r="B86" s="14" t="s">
        <v>50</v>
      </c>
      <c r="C86" s="14"/>
      <c r="D86" s="14"/>
      <c r="E86" s="69"/>
      <c r="F86" s="69"/>
      <c r="G86" s="69"/>
      <c r="H86" s="69"/>
      <c r="I86" s="69"/>
      <c r="J86" s="69"/>
      <c r="K86" s="69"/>
      <c r="L86" s="69"/>
      <c r="M86" s="69"/>
      <c r="N86" s="69"/>
      <c r="O86" s="69"/>
      <c r="P86" s="69"/>
      <c r="Q86" s="69"/>
      <c r="R86" s="69"/>
      <c r="S86" s="69"/>
      <c r="T86" s="69"/>
      <c r="U86" s="69"/>
      <c r="V86" s="69"/>
      <c r="W86" s="69"/>
      <c r="X86" s="69"/>
      <c r="Y86" s="69"/>
      <c r="Z86" s="69"/>
      <c r="AA86" s="69"/>
      <c r="AB86" s="88"/>
      <c r="AC86" s="88"/>
      <c r="AD86" s="88"/>
      <c r="AE86" s="88"/>
      <c r="AF86" s="88"/>
      <c r="AG86" s="88"/>
      <c r="AH86" s="88"/>
      <c r="AI86" s="88"/>
      <c r="AJ86" s="88"/>
      <c r="AK86" s="88"/>
      <c r="AL86" s="88"/>
      <c r="AM86" s="88"/>
      <c r="AN86" s="88"/>
      <c r="AO86" s="88"/>
      <c r="AP86" s="88"/>
      <c r="AQ86" s="88"/>
      <c r="AR86" s="5">
        <f t="shared" si="8"/>
        <v>48195</v>
      </c>
      <c r="AS86" s="5">
        <f t="shared" si="8"/>
        <v>80051</v>
      </c>
      <c r="AT86" s="5">
        <f t="shared" si="8"/>
        <v>108884</v>
      </c>
      <c r="AU86" s="5">
        <f t="shared" si="8"/>
        <v>124920</v>
      </c>
      <c r="AV86" s="5">
        <f t="shared" si="8"/>
        <v>59711</v>
      </c>
      <c r="AW86" s="5">
        <v>48326</v>
      </c>
      <c r="AX86" s="5">
        <v>59139</v>
      </c>
      <c r="AY86" s="84">
        <v>64262</v>
      </c>
      <c r="AZ86" s="38">
        <v>70063</v>
      </c>
      <c r="BA86" s="39">
        <v>121660</v>
      </c>
      <c r="BB86" s="14"/>
      <c r="BC86" s="14"/>
      <c r="BD86" s="28"/>
      <c r="BE86" s="28"/>
      <c r="BF86" s="14"/>
      <c r="BG86" s="14"/>
      <c r="BH86" s="14"/>
      <c r="BI86" s="14"/>
    </row>
    <row r="87" spans="1:61">
      <c r="A87" s="14"/>
      <c r="B87" s="14" t="s">
        <v>138</v>
      </c>
      <c r="C87" s="14"/>
      <c r="D87" s="14"/>
      <c r="E87" s="69"/>
      <c r="F87" s="69"/>
      <c r="G87" s="69"/>
      <c r="H87" s="69"/>
      <c r="I87" s="69"/>
      <c r="J87" s="69"/>
      <c r="K87" s="69"/>
      <c r="L87" s="69"/>
      <c r="M87" s="69"/>
      <c r="N87" s="69"/>
      <c r="O87" s="69"/>
      <c r="P87" s="69"/>
      <c r="Q87" s="69"/>
      <c r="R87" s="69"/>
      <c r="S87" s="69"/>
      <c r="T87" s="69"/>
      <c r="U87" s="69"/>
      <c r="V87" s="69"/>
      <c r="W87" s="69"/>
      <c r="X87" s="69"/>
      <c r="Y87" s="69"/>
      <c r="Z87" s="69"/>
      <c r="AA87" s="69"/>
      <c r="AB87" s="88"/>
      <c r="AC87" s="88"/>
      <c r="AD87" s="88"/>
      <c r="AE87" s="88"/>
      <c r="AF87" s="88"/>
      <c r="AG87" s="88"/>
      <c r="AH87" s="88"/>
      <c r="AI87" s="88"/>
      <c r="AJ87" s="88"/>
      <c r="AK87" s="88"/>
      <c r="AL87" s="88"/>
      <c r="AM87" s="88"/>
      <c r="AN87" s="88"/>
      <c r="AO87" s="88"/>
      <c r="AP87" s="88"/>
      <c r="AQ87" s="88"/>
      <c r="AR87" s="5">
        <f t="shared" si="8"/>
        <v>50069</v>
      </c>
      <c r="AS87" s="5">
        <f t="shared" si="8"/>
        <v>117112</v>
      </c>
      <c r="AT87" s="5">
        <f t="shared" si="8"/>
        <v>97407</v>
      </c>
      <c r="AU87" s="5">
        <f t="shared" si="8"/>
        <v>86500</v>
      </c>
      <c r="AV87" s="5">
        <f t="shared" si="8"/>
        <v>20935</v>
      </c>
      <c r="AW87" s="5">
        <v>20483</v>
      </c>
      <c r="AX87" s="5">
        <v>18072</v>
      </c>
      <c r="AY87" s="84">
        <v>14233</v>
      </c>
      <c r="AZ87" s="38">
        <v>18030</v>
      </c>
      <c r="BA87" s="39">
        <v>158993</v>
      </c>
      <c r="BB87" s="14"/>
      <c r="BC87" s="14"/>
      <c r="BD87" s="28"/>
      <c r="BE87" s="28"/>
      <c r="BF87" s="14"/>
      <c r="BG87" s="14"/>
      <c r="BH87" s="14"/>
      <c r="BI87" s="14"/>
    </row>
    <row r="88" spans="1:61">
      <c r="A88" s="14"/>
      <c r="B88" s="14" t="s">
        <v>51</v>
      </c>
      <c r="C88" s="14"/>
      <c r="D88" s="14"/>
      <c r="E88" s="69"/>
      <c r="F88" s="69"/>
      <c r="G88" s="69"/>
      <c r="H88" s="69"/>
      <c r="I88" s="69"/>
      <c r="J88" s="69"/>
      <c r="K88" s="69"/>
      <c r="L88" s="69"/>
      <c r="M88" s="69"/>
      <c r="N88" s="69"/>
      <c r="O88" s="69"/>
      <c r="P88" s="69"/>
      <c r="Q88" s="69"/>
      <c r="R88" s="69"/>
      <c r="S88" s="69"/>
      <c r="T88" s="69"/>
      <c r="U88" s="69"/>
      <c r="V88" s="69"/>
      <c r="W88" s="69"/>
      <c r="X88" s="69"/>
      <c r="Y88" s="69"/>
      <c r="Z88" s="69"/>
      <c r="AA88" s="69"/>
      <c r="AB88" s="88"/>
      <c r="AC88" s="88"/>
      <c r="AD88" s="88"/>
      <c r="AE88" s="88"/>
      <c r="AF88" s="88"/>
      <c r="AG88" s="88"/>
      <c r="AH88" s="88"/>
      <c r="AI88" s="88"/>
      <c r="AJ88" s="88"/>
      <c r="AK88" s="29">
        <v>223937</v>
      </c>
      <c r="AL88" s="29">
        <v>982091</v>
      </c>
      <c r="AM88" s="5">
        <f t="shared" ref="AM88:AQ90" si="9">AM51</f>
        <v>913864</v>
      </c>
      <c r="AN88" s="5">
        <f t="shared" si="9"/>
        <v>942352</v>
      </c>
      <c r="AO88" s="5">
        <f t="shared" si="9"/>
        <v>1016007</v>
      </c>
      <c r="AP88" s="5">
        <f t="shared" si="9"/>
        <v>891929</v>
      </c>
      <c r="AQ88" s="5">
        <f t="shared" si="9"/>
        <v>1005529</v>
      </c>
      <c r="AR88" s="5">
        <f t="shared" si="8"/>
        <v>1130972</v>
      </c>
      <c r="AS88" s="5">
        <f t="shared" si="8"/>
        <v>1047112</v>
      </c>
      <c r="AT88" s="5">
        <f t="shared" si="8"/>
        <v>1088929</v>
      </c>
      <c r="AU88" s="5">
        <f t="shared" si="8"/>
        <v>1065005</v>
      </c>
      <c r="AV88" s="5">
        <f t="shared" si="8"/>
        <v>1002516</v>
      </c>
      <c r="AW88" s="5">
        <v>1067646</v>
      </c>
      <c r="AX88" s="5">
        <v>1065812</v>
      </c>
      <c r="AY88" s="84">
        <v>1088319</v>
      </c>
      <c r="AZ88" s="38">
        <v>1097649</v>
      </c>
      <c r="BA88" s="39">
        <v>1088295</v>
      </c>
      <c r="BB88" s="14"/>
      <c r="BC88" s="14"/>
      <c r="BD88" s="28"/>
      <c r="BE88" s="28"/>
      <c r="BF88" s="14"/>
      <c r="BG88" s="14"/>
      <c r="BH88" s="14"/>
      <c r="BI88" s="14"/>
    </row>
    <row r="89" spans="1:61">
      <c r="A89" s="14"/>
      <c r="B89" s="14" t="s">
        <v>52</v>
      </c>
      <c r="C89" s="14"/>
      <c r="D89" s="14"/>
      <c r="E89" s="69"/>
      <c r="F89" s="69"/>
      <c r="G89" s="69"/>
      <c r="H89" s="69"/>
      <c r="I89" s="69"/>
      <c r="J89" s="69"/>
      <c r="K89" s="69"/>
      <c r="L89" s="69"/>
      <c r="M89" s="69"/>
      <c r="N89" s="69"/>
      <c r="O89" s="69"/>
      <c r="P89" s="69"/>
      <c r="Q89" s="69"/>
      <c r="R89" s="69"/>
      <c r="S89" s="69"/>
      <c r="T89" s="69"/>
      <c r="U89" s="69"/>
      <c r="V89" s="69"/>
      <c r="W89" s="69"/>
      <c r="X89" s="69"/>
      <c r="Y89" s="69"/>
      <c r="Z89" s="69"/>
      <c r="AA89" s="69"/>
      <c r="AB89" s="88"/>
      <c r="AC89" s="29">
        <v>0</v>
      </c>
      <c r="AD89" s="29">
        <v>0</v>
      </c>
      <c r="AE89" s="29">
        <v>0</v>
      </c>
      <c r="AF89" s="29">
        <v>0</v>
      </c>
      <c r="AG89" s="29">
        <v>0</v>
      </c>
      <c r="AH89" s="29">
        <v>0</v>
      </c>
      <c r="AI89" s="29">
        <v>0</v>
      </c>
      <c r="AJ89" s="5">
        <f t="shared" ref="AI89:AM90" si="10">AJ52</f>
        <v>0</v>
      </c>
      <c r="AK89" s="5">
        <f t="shared" si="10"/>
        <v>0</v>
      </c>
      <c r="AL89" s="5">
        <f t="shared" si="10"/>
        <v>0</v>
      </c>
      <c r="AM89" s="5">
        <f t="shared" si="10"/>
        <v>0</v>
      </c>
      <c r="AN89" s="5">
        <f t="shared" si="9"/>
        <v>0</v>
      </c>
      <c r="AO89" s="5">
        <f t="shared" si="9"/>
        <v>0</v>
      </c>
      <c r="AP89" s="5">
        <f t="shared" si="9"/>
        <v>0</v>
      </c>
      <c r="AQ89" s="5">
        <f t="shared" si="9"/>
        <v>0</v>
      </c>
      <c r="AR89" s="5">
        <f t="shared" si="8"/>
        <v>0</v>
      </c>
      <c r="AS89" s="5">
        <v>0</v>
      </c>
      <c r="AT89" s="5">
        <v>0</v>
      </c>
      <c r="AU89" s="5">
        <v>0</v>
      </c>
      <c r="AV89" s="5">
        <v>0</v>
      </c>
      <c r="AW89" s="5">
        <v>0</v>
      </c>
      <c r="AX89" s="5">
        <v>0</v>
      </c>
      <c r="AY89" s="29">
        <v>0</v>
      </c>
      <c r="AZ89" s="29">
        <v>0</v>
      </c>
      <c r="BA89" s="29">
        <v>0</v>
      </c>
      <c r="BB89" s="14"/>
      <c r="BC89" s="14"/>
      <c r="BD89" s="28"/>
      <c r="BE89" s="28"/>
      <c r="BF89" s="14"/>
      <c r="BG89" s="14"/>
      <c r="BH89" s="14"/>
      <c r="BI89" s="14"/>
    </row>
    <row r="90" spans="1:61">
      <c r="A90" s="14"/>
      <c r="B90" s="14" t="s">
        <v>53</v>
      </c>
      <c r="C90" s="14"/>
      <c r="D90" s="14"/>
      <c r="E90" s="69"/>
      <c r="F90" s="69"/>
      <c r="G90" s="69"/>
      <c r="H90" s="69"/>
      <c r="I90" s="69"/>
      <c r="J90" s="69"/>
      <c r="K90" s="69"/>
      <c r="L90" s="69"/>
      <c r="M90" s="69"/>
      <c r="N90" s="69"/>
      <c r="O90" s="69"/>
      <c r="P90" s="69"/>
      <c r="Q90" s="69"/>
      <c r="R90" s="69"/>
      <c r="S90" s="69"/>
      <c r="T90" s="69"/>
      <c r="U90" s="69"/>
      <c r="V90" s="69"/>
      <c r="W90" s="69"/>
      <c r="X90" s="69"/>
      <c r="Y90" s="69"/>
      <c r="Z90" s="69"/>
      <c r="AA90" s="69"/>
      <c r="AB90" s="88"/>
      <c r="AC90" s="88"/>
      <c r="AD90" s="88"/>
      <c r="AE90" s="5">
        <f t="shared" ref="AE90:AH90" si="11">AE53</f>
        <v>1693</v>
      </c>
      <c r="AF90" s="5">
        <f t="shared" si="11"/>
        <v>3038</v>
      </c>
      <c r="AG90" s="5">
        <f t="shared" si="11"/>
        <v>3224</v>
      </c>
      <c r="AH90" s="5">
        <f t="shared" si="11"/>
        <v>2849</v>
      </c>
      <c r="AI90" s="5">
        <f t="shared" si="10"/>
        <v>2274</v>
      </c>
      <c r="AJ90" s="5">
        <f t="shared" si="10"/>
        <v>2529</v>
      </c>
      <c r="AK90" s="5">
        <f t="shared" si="10"/>
        <v>4478</v>
      </c>
      <c r="AL90" s="5">
        <f>AL53</f>
        <v>4557</v>
      </c>
      <c r="AM90" s="5">
        <f t="shared" si="10"/>
        <v>4022</v>
      </c>
      <c r="AN90" s="5">
        <f t="shared" si="9"/>
        <v>1678</v>
      </c>
      <c r="AO90" s="5">
        <f t="shared" si="9"/>
        <v>1458</v>
      </c>
      <c r="AP90" s="5">
        <f t="shared" si="9"/>
        <v>0</v>
      </c>
      <c r="AQ90" s="5">
        <f t="shared" si="9"/>
        <v>0</v>
      </c>
      <c r="AR90" s="5">
        <f t="shared" si="8"/>
        <v>0</v>
      </c>
      <c r="AS90" s="5">
        <v>0</v>
      </c>
      <c r="AT90" s="5">
        <v>0</v>
      </c>
      <c r="AU90" s="5">
        <v>0</v>
      </c>
      <c r="AV90" s="5">
        <v>0</v>
      </c>
      <c r="AW90" s="5">
        <v>0</v>
      </c>
      <c r="AX90" s="5">
        <v>0</v>
      </c>
      <c r="AY90" s="29">
        <v>0</v>
      </c>
      <c r="AZ90" s="29">
        <v>0</v>
      </c>
      <c r="BA90" s="29">
        <v>0</v>
      </c>
      <c r="BB90" s="14"/>
      <c r="BC90" s="14"/>
      <c r="BD90" s="28"/>
      <c r="BE90" s="28"/>
      <c r="BF90" s="14"/>
      <c r="BG90" s="14"/>
      <c r="BH90" s="14"/>
      <c r="BI90" s="14"/>
    </row>
    <row r="91" spans="1:61">
      <c r="A91" s="14"/>
      <c r="B91" s="14" t="s">
        <v>139</v>
      </c>
      <c r="C91" s="14"/>
      <c r="D91" s="14"/>
      <c r="E91" s="14"/>
      <c r="F91" s="14"/>
      <c r="G91" s="14"/>
      <c r="H91" s="14"/>
      <c r="I91" s="14"/>
      <c r="J91" s="14"/>
      <c r="K91" s="14"/>
      <c r="L91" s="14"/>
      <c r="M91" s="14"/>
      <c r="N91" s="14"/>
      <c r="O91" s="14"/>
      <c r="P91" s="14"/>
      <c r="Q91" s="14"/>
      <c r="R91" s="14"/>
      <c r="S91" s="14"/>
      <c r="T91" s="14"/>
      <c r="U91" s="14"/>
      <c r="V91" s="14"/>
      <c r="W91" s="14"/>
      <c r="X91" s="29"/>
      <c r="Y91" s="29"/>
      <c r="Z91" s="29"/>
      <c r="AA91" s="29"/>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14"/>
      <c r="BC91" s="14"/>
      <c r="BD91" s="28"/>
      <c r="BE91" s="28"/>
      <c r="BF91" s="29"/>
      <c r="BG91" s="29"/>
      <c r="BH91" s="29"/>
      <c r="BI91" s="29"/>
    </row>
    <row r="92" spans="1:61">
      <c r="A92" s="14"/>
      <c r="B92" s="14" t="s">
        <v>54</v>
      </c>
      <c r="C92" s="14"/>
      <c r="D92" s="14"/>
      <c r="E92" s="14"/>
      <c r="F92" s="14"/>
      <c r="G92" s="14"/>
      <c r="H92" s="14"/>
      <c r="I92" s="14"/>
      <c r="J92" s="14"/>
      <c r="K92" s="14"/>
      <c r="L92" s="14"/>
      <c r="M92" s="14"/>
      <c r="N92" s="14"/>
      <c r="O92" s="14"/>
      <c r="P92" s="14"/>
      <c r="Q92" s="14"/>
      <c r="R92" s="14"/>
      <c r="S92" s="14"/>
      <c r="T92" s="14"/>
      <c r="U92" s="14"/>
      <c r="V92" s="14"/>
      <c r="W92" s="14"/>
      <c r="X92" s="29"/>
      <c r="Y92" s="29"/>
      <c r="Z92" s="29"/>
      <c r="AA92" s="29"/>
      <c r="AB92" s="5">
        <f t="shared" ref="AB92:AD92" si="12">AB55</f>
        <v>346316</v>
      </c>
      <c r="AC92" s="5">
        <f t="shared" si="12"/>
        <v>362268</v>
      </c>
      <c r="AD92" s="5">
        <f t="shared" si="12"/>
        <v>373449</v>
      </c>
      <c r="AE92" s="5">
        <f t="shared" ref="AE92:AG92" si="13">AE55</f>
        <v>355610</v>
      </c>
      <c r="AF92" s="5">
        <f t="shared" si="13"/>
        <v>293629</v>
      </c>
      <c r="AG92" s="5">
        <f t="shared" si="13"/>
        <v>262095</v>
      </c>
      <c r="AH92" s="5">
        <f t="shared" ref="AH92:AU93" si="14">AH55</f>
        <v>281864</v>
      </c>
      <c r="AI92" s="5">
        <f t="shared" si="14"/>
        <v>291555</v>
      </c>
      <c r="AJ92" s="5">
        <f t="shared" si="14"/>
        <v>317875</v>
      </c>
      <c r="AK92" s="5">
        <f t="shared" si="14"/>
        <v>289499</v>
      </c>
      <c r="AL92" s="5">
        <f t="shared" si="14"/>
        <v>244703</v>
      </c>
      <c r="AM92" s="5">
        <f t="shared" si="14"/>
        <v>212210</v>
      </c>
      <c r="AN92" s="5">
        <f t="shared" si="14"/>
        <v>219127</v>
      </c>
      <c r="AO92" s="5">
        <f t="shared" si="14"/>
        <v>232740</v>
      </c>
      <c r="AP92" s="5">
        <f t="shared" si="14"/>
        <v>206878</v>
      </c>
      <c r="AQ92" s="5">
        <f t="shared" si="14"/>
        <v>255270</v>
      </c>
      <c r="AR92" s="5">
        <f t="shared" si="14"/>
        <v>229730</v>
      </c>
      <c r="AS92" s="5">
        <f t="shared" si="14"/>
        <v>243890</v>
      </c>
      <c r="AT92" s="5">
        <f t="shared" si="14"/>
        <v>252283</v>
      </c>
      <c r="AU92" s="5">
        <f t="shared" si="14"/>
        <v>222652</v>
      </c>
      <c r="AV92" s="5">
        <f>AV55</f>
        <v>204324</v>
      </c>
      <c r="AW92" s="5">
        <v>96832</v>
      </c>
      <c r="AX92" s="5">
        <v>106059</v>
      </c>
      <c r="AY92" s="84">
        <v>91634</v>
      </c>
      <c r="AZ92" s="38">
        <v>103567</v>
      </c>
      <c r="BA92" s="39">
        <v>101018</v>
      </c>
      <c r="BB92" s="14"/>
      <c r="BC92" s="14"/>
      <c r="BD92" s="28"/>
      <c r="BE92" s="28"/>
      <c r="BF92" s="14"/>
      <c r="BG92" s="14"/>
      <c r="BH92" s="14"/>
      <c r="BI92" s="14"/>
    </row>
    <row r="93" spans="1:61">
      <c r="A93" s="14"/>
      <c r="B93" s="14" t="s">
        <v>55</v>
      </c>
      <c r="C93" s="14"/>
      <c r="D93" s="14"/>
      <c r="E93" s="14"/>
      <c r="F93" s="14"/>
      <c r="G93" s="14"/>
      <c r="H93" s="14"/>
      <c r="I93" s="14"/>
      <c r="J93" s="14"/>
      <c r="K93" s="14"/>
      <c r="L93" s="14"/>
      <c r="M93" s="14"/>
      <c r="N93" s="14"/>
      <c r="O93" s="14"/>
      <c r="P93" s="14"/>
      <c r="Q93" s="14"/>
      <c r="R93" s="14"/>
      <c r="S93" s="14"/>
      <c r="T93" s="14"/>
      <c r="U93" s="14"/>
      <c r="V93" s="14"/>
      <c r="W93" s="14"/>
      <c r="X93" s="29"/>
      <c r="Y93" s="82"/>
      <c r="Z93" s="82"/>
      <c r="AA93" s="82"/>
      <c r="AB93" s="82"/>
      <c r="AC93" s="82"/>
      <c r="AD93" s="82"/>
      <c r="AE93" s="82"/>
      <c r="AF93" s="82"/>
      <c r="AG93" s="82"/>
      <c r="AH93" s="82"/>
      <c r="AI93" s="82"/>
      <c r="AJ93" s="82"/>
      <c r="AK93" s="82"/>
      <c r="AL93" s="5">
        <f>AL56</f>
        <v>16009</v>
      </c>
      <c r="AM93" s="5">
        <f t="shared" si="14"/>
        <v>759883</v>
      </c>
      <c r="AN93" s="5">
        <f t="shared" si="14"/>
        <v>886472</v>
      </c>
      <c r="AO93" s="5">
        <f t="shared" si="14"/>
        <v>866971</v>
      </c>
      <c r="AP93" s="5">
        <f t="shared" si="14"/>
        <v>892336</v>
      </c>
      <c r="AQ93" s="5">
        <f t="shared" si="14"/>
        <v>891726</v>
      </c>
      <c r="AR93" s="5">
        <f t="shared" si="14"/>
        <v>880455</v>
      </c>
      <c r="AS93" s="5">
        <f t="shared" si="14"/>
        <v>856149</v>
      </c>
      <c r="AT93" s="5">
        <f t="shared" si="14"/>
        <v>675604</v>
      </c>
      <c r="AU93" s="5">
        <f t="shared" si="14"/>
        <v>128094</v>
      </c>
      <c r="AV93" s="5">
        <f>AV56</f>
        <v>211163</v>
      </c>
      <c r="AW93" s="5">
        <v>207986</v>
      </c>
      <c r="AX93" s="5">
        <v>165061</v>
      </c>
      <c r="AY93" s="84">
        <v>215702</v>
      </c>
      <c r="AZ93" s="38">
        <v>62368</v>
      </c>
      <c r="BA93" s="39">
        <v>62636</v>
      </c>
      <c r="BB93" s="14"/>
      <c r="BC93" s="14"/>
      <c r="BD93" s="28"/>
      <c r="BE93" s="28"/>
      <c r="BF93" s="14"/>
      <c r="BG93" s="14"/>
      <c r="BH93" s="14"/>
      <c r="BI93" s="14"/>
    </row>
    <row r="94" spans="1:61">
      <c r="A94" s="14"/>
      <c r="B94" s="14" t="s">
        <v>56</v>
      </c>
      <c r="C94" s="14"/>
      <c r="D94" s="14"/>
      <c r="E94" s="14"/>
      <c r="F94" s="14"/>
      <c r="G94" s="14"/>
      <c r="H94" s="14"/>
      <c r="I94" s="14"/>
      <c r="J94" s="14"/>
      <c r="K94" s="14"/>
      <c r="L94" s="14"/>
      <c r="M94" s="14"/>
      <c r="N94" s="14"/>
      <c r="O94" s="14"/>
      <c r="P94" s="14"/>
      <c r="Q94" s="14"/>
      <c r="R94" s="14"/>
      <c r="S94" s="14"/>
      <c r="T94" s="14"/>
      <c r="U94" s="14"/>
      <c r="V94" s="14"/>
      <c r="W94" s="14"/>
      <c r="X94" s="29"/>
      <c r="Y94" s="29"/>
      <c r="Z94" s="29"/>
      <c r="AA94" s="29"/>
      <c r="AB94" s="29"/>
      <c r="AC94" s="29">
        <f t="shared" ref="AC94:AE94" si="15">AC58</f>
        <v>0</v>
      </c>
      <c r="AD94" s="29">
        <f t="shared" si="15"/>
        <v>0</v>
      </c>
      <c r="AE94" s="29">
        <f t="shared" si="15"/>
        <v>0</v>
      </c>
      <c r="AF94" s="29">
        <f t="shared" ref="AF94:AH94" si="16">AF58</f>
        <v>0</v>
      </c>
      <c r="AG94" s="29">
        <f t="shared" si="16"/>
        <v>0</v>
      </c>
      <c r="AH94" s="29">
        <f t="shared" si="16"/>
        <v>0</v>
      </c>
      <c r="AI94" s="29">
        <f t="shared" ref="AI94:AJ94" si="17">AI58</f>
        <v>0</v>
      </c>
      <c r="AJ94" s="29">
        <f t="shared" si="17"/>
        <v>0</v>
      </c>
      <c r="AK94" s="29">
        <f>AK58</f>
        <v>618279</v>
      </c>
      <c r="AL94" s="29">
        <v>752250</v>
      </c>
      <c r="AM94" s="29">
        <v>1644100</v>
      </c>
      <c r="AN94" s="5">
        <f t="shared" ref="AN94:AU94" si="18">AN58</f>
        <v>125387</v>
      </c>
      <c r="AO94" s="5">
        <f t="shared" si="18"/>
        <v>1105881</v>
      </c>
      <c r="AP94" s="5">
        <f t="shared" si="18"/>
        <v>518898</v>
      </c>
      <c r="AQ94" s="5">
        <f t="shared" si="18"/>
        <v>0</v>
      </c>
      <c r="AR94" s="5">
        <f t="shared" si="18"/>
        <v>0</v>
      </c>
      <c r="AS94" s="5">
        <f t="shared" si="18"/>
        <v>0</v>
      </c>
      <c r="AT94" s="5">
        <f t="shared" si="18"/>
        <v>0</v>
      </c>
      <c r="AU94" s="5">
        <f t="shared" si="18"/>
        <v>0</v>
      </c>
      <c r="AV94" s="5">
        <f>AV58</f>
        <v>0</v>
      </c>
      <c r="AW94" s="5">
        <v>0</v>
      </c>
      <c r="AX94" s="14">
        <v>0</v>
      </c>
      <c r="AY94" s="84">
        <v>103287</v>
      </c>
      <c r="AZ94" s="29">
        <v>127804</v>
      </c>
      <c r="BA94" s="29">
        <v>230995</v>
      </c>
      <c r="BB94" s="14"/>
      <c r="BC94" s="14"/>
      <c r="BD94" s="28"/>
      <c r="BE94" s="28"/>
      <c r="BF94" s="14"/>
      <c r="BG94" s="14"/>
      <c r="BH94" s="14"/>
      <c r="BI94" s="14"/>
    </row>
    <row r="95" spans="1:61">
      <c r="A95" s="14"/>
      <c r="B95" s="14" t="s">
        <v>57</v>
      </c>
      <c r="C95" s="14"/>
      <c r="D95" s="14"/>
      <c r="E95" s="14"/>
      <c r="F95" s="14"/>
      <c r="G95" s="14"/>
      <c r="H95" s="14"/>
      <c r="I95" s="14"/>
      <c r="J95" s="14"/>
      <c r="K95" s="14"/>
      <c r="L95" s="14"/>
      <c r="M95" s="14"/>
      <c r="N95" s="14"/>
      <c r="O95" s="14"/>
      <c r="P95" s="14"/>
      <c r="Q95" s="14"/>
      <c r="R95" s="14"/>
      <c r="S95" s="14"/>
      <c r="T95" s="14"/>
      <c r="U95" s="14"/>
      <c r="V95" s="14"/>
      <c r="W95" s="14"/>
      <c r="X95" s="29"/>
      <c r="Y95" s="29"/>
      <c r="Z95" s="29"/>
      <c r="AA95" s="29"/>
      <c r="AB95" s="29"/>
      <c r="AC95" s="5">
        <f t="shared" ref="AC95:AE95" si="19">AC61</f>
        <v>12852</v>
      </c>
      <c r="AD95" s="5">
        <f t="shared" si="19"/>
        <v>14786</v>
      </c>
      <c r="AE95" s="5">
        <f t="shared" si="19"/>
        <v>17376</v>
      </c>
      <c r="AF95" s="5">
        <f t="shared" ref="AF95:AI95" si="20">AF61</f>
        <v>16184</v>
      </c>
      <c r="AG95" s="5">
        <f t="shared" si="20"/>
        <v>15780</v>
      </c>
      <c r="AH95" s="5">
        <f t="shared" si="20"/>
        <v>14866</v>
      </c>
      <c r="AI95" s="5">
        <f t="shared" si="20"/>
        <v>15067</v>
      </c>
      <c r="AJ95" s="5">
        <f t="shared" ref="AJ95:AM95" si="21">AJ61</f>
        <v>15842</v>
      </c>
      <c r="AK95" s="5">
        <f t="shared" si="21"/>
        <v>15828</v>
      </c>
      <c r="AL95" s="5">
        <f t="shared" si="21"/>
        <v>16009</v>
      </c>
      <c r="AM95" s="5">
        <f t="shared" si="21"/>
        <v>15850</v>
      </c>
      <c r="AN95" s="5">
        <f t="shared" ref="AN95:AU95" si="22">AN61</f>
        <v>13705</v>
      </c>
      <c r="AO95" s="5">
        <f t="shared" si="22"/>
        <v>15246</v>
      </c>
      <c r="AP95" s="5">
        <f t="shared" si="22"/>
        <v>15807</v>
      </c>
      <c r="AQ95" s="5">
        <f t="shared" si="22"/>
        <v>16595</v>
      </c>
      <c r="AR95" s="5">
        <f t="shared" si="22"/>
        <v>15960</v>
      </c>
      <c r="AS95" s="5">
        <f t="shared" si="22"/>
        <v>16194</v>
      </c>
      <c r="AT95" s="5">
        <f t="shared" si="22"/>
        <v>16767</v>
      </c>
      <c r="AU95" s="5">
        <f t="shared" si="22"/>
        <v>16182</v>
      </c>
      <c r="AV95" s="5">
        <f>AV61</f>
        <v>14355</v>
      </c>
      <c r="AW95" s="5">
        <v>14187</v>
      </c>
      <c r="AX95" s="14">
        <v>13590</v>
      </c>
      <c r="AY95" s="38">
        <v>12935</v>
      </c>
      <c r="AZ95" s="38">
        <v>12543</v>
      </c>
      <c r="BA95" s="38">
        <v>12108</v>
      </c>
      <c r="BB95" s="14"/>
      <c r="BC95" s="14"/>
      <c r="BD95" s="28"/>
      <c r="BE95" s="28"/>
      <c r="BF95" s="14"/>
      <c r="BG95" s="14"/>
      <c r="BH95" s="14"/>
      <c r="BI95" s="14"/>
    </row>
    <row r="96" spans="1:61">
      <c r="A96" s="14"/>
      <c r="B96" s="14" t="s">
        <v>142</v>
      </c>
      <c r="C96" s="14"/>
      <c r="D96" s="14"/>
      <c r="E96" s="14"/>
      <c r="F96" s="14"/>
      <c r="G96" s="14"/>
      <c r="H96" s="14"/>
      <c r="I96" s="14"/>
      <c r="J96" s="14"/>
      <c r="K96" s="14"/>
      <c r="L96" s="14"/>
      <c r="M96" s="14"/>
      <c r="N96" s="14"/>
      <c r="O96" s="14"/>
      <c r="P96" s="14"/>
      <c r="Q96" s="14"/>
      <c r="R96" s="14"/>
      <c r="S96" s="14"/>
      <c r="T96" s="14"/>
      <c r="U96" s="14"/>
      <c r="V96" s="14"/>
      <c r="W96" s="14"/>
      <c r="X96" s="29"/>
      <c r="Y96" s="29"/>
      <c r="Z96" s="29"/>
      <c r="AA96" s="29"/>
      <c r="AB96" s="29"/>
      <c r="AC96" s="29">
        <v>0</v>
      </c>
      <c r="AD96" s="14">
        <v>0</v>
      </c>
      <c r="AE96" s="14">
        <v>0</v>
      </c>
      <c r="AF96" s="14">
        <v>0</v>
      </c>
      <c r="AG96" s="14">
        <v>0</v>
      </c>
      <c r="AH96" s="14">
        <v>0</v>
      </c>
      <c r="AI96" s="14">
        <v>0</v>
      </c>
      <c r="AJ96" s="14">
        <v>0</v>
      </c>
      <c r="AK96" s="14">
        <v>0</v>
      </c>
      <c r="AL96" s="14">
        <v>0</v>
      </c>
      <c r="AM96" s="14">
        <v>0</v>
      </c>
      <c r="AN96" s="14">
        <v>0</v>
      </c>
      <c r="AO96" s="14">
        <v>0</v>
      </c>
      <c r="AP96" s="14">
        <v>0</v>
      </c>
      <c r="AQ96" s="14">
        <v>0</v>
      </c>
      <c r="AR96" s="14">
        <v>0</v>
      </c>
      <c r="AS96" s="14">
        <v>0</v>
      </c>
      <c r="AT96" s="14">
        <v>0</v>
      </c>
      <c r="AU96" s="14">
        <v>0</v>
      </c>
      <c r="AV96" s="14">
        <v>0</v>
      </c>
      <c r="AW96" s="14">
        <v>0</v>
      </c>
      <c r="AX96" s="14">
        <v>0</v>
      </c>
      <c r="AY96" s="14">
        <v>0</v>
      </c>
      <c r="AZ96" s="5">
        <v>0</v>
      </c>
      <c r="BA96" s="5">
        <v>0</v>
      </c>
      <c r="BB96" s="14"/>
      <c r="BC96" s="14"/>
      <c r="BD96" s="28"/>
      <c r="BE96" s="28"/>
      <c r="BF96" s="14"/>
      <c r="BG96" s="14"/>
      <c r="BH96" s="14"/>
      <c r="BI96" s="14"/>
    </row>
    <row r="97" spans="1:61">
      <c r="A97" s="14"/>
      <c r="B97" s="14" t="s">
        <v>143</v>
      </c>
      <c r="C97" s="14"/>
      <c r="D97" s="14"/>
      <c r="E97" s="14"/>
      <c r="F97" s="14"/>
      <c r="G97" s="14"/>
      <c r="H97" s="14"/>
      <c r="I97" s="14"/>
      <c r="J97" s="14"/>
      <c r="K97" s="14"/>
      <c r="L97" s="14"/>
      <c r="M97" s="14"/>
      <c r="N97" s="14"/>
      <c r="O97" s="14"/>
      <c r="P97" s="14"/>
      <c r="Q97" s="14"/>
      <c r="R97" s="14"/>
      <c r="S97" s="14"/>
      <c r="T97" s="14"/>
      <c r="U97" s="14"/>
      <c r="V97" s="14"/>
      <c r="W97" s="14"/>
      <c r="X97" s="29"/>
      <c r="Y97" s="29"/>
      <c r="Z97" s="29"/>
      <c r="AA97" s="29"/>
      <c r="AB97" s="5">
        <f t="shared" ref="AB97:AU97" si="23">SUM(AB83:AB96)</f>
        <v>346316</v>
      </c>
      <c r="AC97" s="5">
        <f t="shared" si="23"/>
        <v>16612204</v>
      </c>
      <c r="AD97" s="5">
        <f t="shared" si="23"/>
        <v>17998388</v>
      </c>
      <c r="AE97" s="5">
        <f t="shared" si="23"/>
        <v>18420176</v>
      </c>
      <c r="AF97" s="5">
        <f t="shared" si="23"/>
        <v>18666637</v>
      </c>
      <c r="AG97" s="5">
        <f t="shared" si="23"/>
        <v>18626596</v>
      </c>
      <c r="AH97" s="5">
        <f t="shared" si="23"/>
        <v>17308528</v>
      </c>
      <c r="AI97" s="5">
        <f t="shared" si="23"/>
        <v>17895085</v>
      </c>
      <c r="AJ97" s="5">
        <f t="shared" si="23"/>
        <v>17595921</v>
      </c>
      <c r="AK97" s="5">
        <f t="shared" si="23"/>
        <v>19058568</v>
      </c>
      <c r="AL97" s="5">
        <f t="shared" si="23"/>
        <v>19286490</v>
      </c>
      <c r="AM97" s="5">
        <f t="shared" si="23"/>
        <v>20185655</v>
      </c>
      <c r="AN97" s="5">
        <f t="shared" si="23"/>
        <v>19028471</v>
      </c>
      <c r="AO97" s="5">
        <f t="shared" si="23"/>
        <v>20371005</v>
      </c>
      <c r="AP97" s="5">
        <f t="shared" si="23"/>
        <v>19257161</v>
      </c>
      <c r="AQ97" s="5">
        <f t="shared" si="23"/>
        <v>18564814</v>
      </c>
      <c r="AR97" s="5">
        <f t="shared" si="23"/>
        <v>18644710</v>
      </c>
      <c r="AS97" s="5">
        <f t="shared" si="23"/>
        <v>19421407</v>
      </c>
      <c r="AT97" s="5">
        <f t="shared" si="23"/>
        <v>21071602</v>
      </c>
      <c r="AU97" s="5">
        <f t="shared" si="23"/>
        <v>20535206</v>
      </c>
      <c r="AV97" s="5">
        <f>SUM(AV83:AV96)</f>
        <v>20167793</v>
      </c>
      <c r="AW97" s="5">
        <f>SUM(AW83:AW96)</f>
        <v>20052885</v>
      </c>
      <c r="AX97" s="5">
        <v>19564620</v>
      </c>
      <c r="AY97" s="84">
        <v>20093132</v>
      </c>
      <c r="AZ97" s="5">
        <v>20005103</v>
      </c>
      <c r="BA97" s="5">
        <v>20417816</v>
      </c>
      <c r="BB97" s="14"/>
      <c r="BC97" s="14"/>
      <c r="BD97" s="28"/>
      <c r="BE97" s="28"/>
      <c r="BF97" s="14"/>
      <c r="BG97" s="14"/>
      <c r="BH97" s="14"/>
      <c r="BI97" s="14"/>
    </row>
    <row r="98" spans="1:61">
      <c r="A98" s="14"/>
      <c r="B98" s="14" t="s">
        <v>144</v>
      </c>
      <c r="C98" s="14"/>
      <c r="D98" s="14"/>
      <c r="E98" s="14"/>
      <c r="F98" s="14"/>
      <c r="G98" s="14"/>
      <c r="H98" s="14"/>
      <c r="I98" s="14"/>
      <c r="J98" s="14"/>
      <c r="K98" s="14"/>
      <c r="L98" s="14"/>
      <c r="M98" s="14"/>
      <c r="N98" s="14"/>
      <c r="O98" s="14"/>
      <c r="P98" s="14"/>
      <c r="Q98" s="14"/>
      <c r="R98" s="14"/>
      <c r="S98" s="14"/>
      <c r="T98" s="14"/>
      <c r="U98" s="14"/>
      <c r="V98" s="14"/>
      <c r="W98" s="14"/>
      <c r="X98" s="29"/>
      <c r="Y98" s="29"/>
      <c r="Z98" s="29"/>
      <c r="AA98" s="29"/>
      <c r="AB98" s="29"/>
      <c r="AC98" s="29">
        <v>0</v>
      </c>
      <c r="AD98" s="29">
        <v>0</v>
      </c>
      <c r="AE98" s="29">
        <v>0</v>
      </c>
      <c r="AF98" s="29">
        <v>0</v>
      </c>
      <c r="AG98" s="29">
        <v>0</v>
      </c>
      <c r="AH98" s="29">
        <v>0</v>
      </c>
      <c r="AI98" s="4">
        <v>0</v>
      </c>
      <c r="AJ98" s="29">
        <v>0</v>
      </c>
      <c r="AK98" s="29">
        <v>0</v>
      </c>
      <c r="AL98" s="29">
        <v>0</v>
      </c>
      <c r="AM98" s="29">
        <v>0</v>
      </c>
      <c r="AN98" s="29">
        <v>0</v>
      </c>
      <c r="AO98" s="5">
        <v>0</v>
      </c>
      <c r="AP98" s="5">
        <v>0</v>
      </c>
      <c r="AQ98" s="5">
        <v>0</v>
      </c>
      <c r="AR98" s="5">
        <v>0</v>
      </c>
      <c r="AS98" s="5">
        <v>0</v>
      </c>
      <c r="AT98" s="5">
        <v>0</v>
      </c>
      <c r="AU98" s="5">
        <v>0</v>
      </c>
      <c r="AV98" s="5">
        <v>0</v>
      </c>
      <c r="AW98" s="5">
        <v>0</v>
      </c>
      <c r="AX98" s="5">
        <v>0</v>
      </c>
      <c r="AY98" s="14">
        <v>0</v>
      </c>
      <c r="AZ98" s="14">
        <v>0</v>
      </c>
      <c r="BA98" s="4">
        <v>0</v>
      </c>
      <c r="BB98" s="14"/>
      <c r="BC98" s="14"/>
      <c r="BD98" s="28"/>
      <c r="BE98" s="28"/>
      <c r="BF98" s="14"/>
      <c r="BG98" s="14"/>
      <c r="BH98" s="14"/>
      <c r="BI98" s="14"/>
    </row>
    <row r="99" spans="1:61">
      <c r="A99" s="14"/>
      <c r="B99" s="14" t="s">
        <v>88</v>
      </c>
      <c r="C99" s="14"/>
      <c r="D99" s="14"/>
      <c r="E99" s="14"/>
      <c r="F99" s="14"/>
      <c r="G99" s="14"/>
      <c r="H99" s="14"/>
      <c r="I99" s="14"/>
      <c r="J99" s="14"/>
      <c r="K99" s="14"/>
      <c r="L99" s="14"/>
      <c r="M99" s="14"/>
      <c r="N99" s="14"/>
      <c r="O99" s="14"/>
      <c r="P99" s="14"/>
      <c r="Q99" s="14"/>
      <c r="R99" s="14"/>
      <c r="S99" s="14"/>
      <c r="T99" s="14"/>
      <c r="U99" s="14"/>
      <c r="V99" s="14"/>
      <c r="W99" s="14"/>
      <c r="X99" s="29"/>
      <c r="Y99" s="29"/>
      <c r="Z99" s="29"/>
      <c r="AA99" s="29"/>
      <c r="AB99" s="29"/>
      <c r="AC99" s="29">
        <v>0</v>
      </c>
      <c r="AD99" s="29">
        <v>43230</v>
      </c>
      <c r="AE99" s="29">
        <v>42633</v>
      </c>
      <c r="AF99" s="29">
        <v>52930</v>
      </c>
      <c r="AG99" s="29">
        <v>54228</v>
      </c>
      <c r="AH99" s="29">
        <v>53550</v>
      </c>
      <c r="AI99" s="29">
        <v>63996</v>
      </c>
      <c r="AJ99" s="29">
        <v>66250</v>
      </c>
      <c r="AK99" s="29">
        <v>67013</v>
      </c>
      <c r="AL99" s="29">
        <v>78532</v>
      </c>
      <c r="AM99" s="29">
        <v>83904</v>
      </c>
      <c r="AN99" s="29">
        <v>87866</v>
      </c>
      <c r="AO99" s="29">
        <v>89348</v>
      </c>
      <c r="AP99" s="29">
        <v>92406</v>
      </c>
      <c r="AQ99" s="29">
        <v>94189</v>
      </c>
      <c r="AR99" s="29">
        <v>93572</v>
      </c>
      <c r="AS99" s="29">
        <v>95734</v>
      </c>
      <c r="AT99" s="29">
        <v>96456</v>
      </c>
      <c r="AU99" s="29">
        <v>97605</v>
      </c>
      <c r="AV99" s="5">
        <v>97715</v>
      </c>
      <c r="AW99" s="5">
        <v>96251</v>
      </c>
      <c r="AX99" s="5">
        <v>97654</v>
      </c>
      <c r="AY99" s="84">
        <v>97537</v>
      </c>
      <c r="AZ99" s="5">
        <v>97772</v>
      </c>
      <c r="BA99" s="5">
        <v>97519</v>
      </c>
      <c r="BB99" s="14"/>
      <c r="BC99" s="14"/>
      <c r="BD99" s="28"/>
      <c r="BE99" s="28"/>
      <c r="BF99" s="14"/>
      <c r="BG99" s="14"/>
      <c r="BH99" s="14"/>
      <c r="BI99" s="14"/>
    </row>
    <row r="100" spans="1:61">
      <c r="A100" s="14"/>
      <c r="B100" s="14" t="s">
        <v>58</v>
      </c>
      <c r="C100" s="14"/>
      <c r="D100" s="14"/>
      <c r="E100" s="14"/>
      <c r="F100" s="14"/>
      <c r="G100" s="14"/>
      <c r="H100" s="14"/>
      <c r="I100" s="14"/>
      <c r="J100" s="14"/>
      <c r="K100" s="14"/>
      <c r="L100" s="14"/>
      <c r="M100" s="14"/>
      <c r="N100" s="14"/>
      <c r="O100" s="14"/>
      <c r="P100" s="14"/>
      <c r="Q100" s="14"/>
      <c r="R100" s="14"/>
      <c r="S100" s="14"/>
      <c r="T100" s="14"/>
      <c r="U100" s="14"/>
      <c r="V100" s="14"/>
      <c r="W100" s="14"/>
      <c r="X100" s="29"/>
      <c r="Y100" s="29"/>
      <c r="Z100" s="29"/>
      <c r="AA100" s="29"/>
      <c r="AB100" s="29"/>
      <c r="AC100" s="29">
        <v>0</v>
      </c>
      <c r="AD100" s="29">
        <v>0</v>
      </c>
      <c r="AE100" s="29">
        <v>0</v>
      </c>
      <c r="AF100" s="29">
        <v>0</v>
      </c>
      <c r="AG100" s="29">
        <v>0</v>
      </c>
      <c r="AH100" s="29">
        <v>0</v>
      </c>
      <c r="AI100" s="29">
        <v>0</v>
      </c>
      <c r="AJ100" s="29">
        <v>0</v>
      </c>
      <c r="AK100" s="29">
        <v>0</v>
      </c>
      <c r="AL100" s="29">
        <v>0</v>
      </c>
      <c r="AM100" s="29">
        <v>0</v>
      </c>
      <c r="AN100" s="29">
        <v>0</v>
      </c>
      <c r="AO100" s="29">
        <v>0</v>
      </c>
      <c r="AP100" s="29">
        <v>0</v>
      </c>
      <c r="AQ100" s="29">
        <v>0</v>
      </c>
      <c r="AR100" s="5">
        <v>0</v>
      </c>
      <c r="AS100" s="5">
        <v>0</v>
      </c>
      <c r="AT100" s="5">
        <v>0</v>
      </c>
      <c r="AU100" s="5">
        <v>0</v>
      </c>
      <c r="AV100" s="5">
        <v>0</v>
      </c>
      <c r="AW100" s="5">
        <v>0</v>
      </c>
      <c r="AX100" s="5">
        <v>0</v>
      </c>
      <c r="AY100" s="14">
        <v>0</v>
      </c>
      <c r="AZ100" s="14">
        <v>0</v>
      </c>
      <c r="BA100" s="14">
        <v>0</v>
      </c>
      <c r="BB100" s="14"/>
      <c r="BC100" s="14"/>
      <c r="BD100" s="28"/>
      <c r="BE100" s="28"/>
      <c r="BF100" s="14"/>
      <c r="BG100" s="14"/>
      <c r="BH100" s="14"/>
      <c r="BI100" s="14"/>
    </row>
    <row r="101" spans="1:61">
      <c r="A101" s="14"/>
      <c r="B101" s="14" t="s">
        <v>60</v>
      </c>
      <c r="C101" s="14"/>
      <c r="D101" s="14"/>
      <c r="E101" s="14"/>
      <c r="F101" s="14"/>
      <c r="G101" s="14"/>
      <c r="H101" s="14"/>
      <c r="I101" s="14"/>
      <c r="J101" s="14"/>
      <c r="K101" s="14"/>
      <c r="L101" s="14"/>
      <c r="M101" s="14"/>
      <c r="N101" s="14"/>
      <c r="O101" s="14"/>
      <c r="P101" s="14"/>
      <c r="Q101" s="14"/>
      <c r="R101" s="14"/>
      <c r="S101" s="14"/>
      <c r="T101" s="14"/>
      <c r="U101" s="14"/>
      <c r="V101" s="14"/>
      <c r="W101" s="14"/>
      <c r="X101" s="29"/>
      <c r="Y101" s="29"/>
      <c r="Z101" s="29"/>
      <c r="AA101" s="29"/>
      <c r="AB101" s="29"/>
      <c r="AC101" s="29">
        <v>460</v>
      </c>
      <c r="AD101" s="29">
        <v>449</v>
      </c>
      <c r="AE101" s="29">
        <v>544</v>
      </c>
      <c r="AF101" s="29">
        <v>650</v>
      </c>
      <c r="AG101" s="29">
        <v>594</v>
      </c>
      <c r="AH101" s="29">
        <v>678</v>
      </c>
      <c r="AI101" s="29">
        <v>634</v>
      </c>
      <c r="AJ101" s="29">
        <v>636</v>
      </c>
      <c r="AK101" s="29">
        <v>668</v>
      </c>
      <c r="AL101" s="29">
        <v>4557</v>
      </c>
      <c r="AM101" s="29">
        <v>4784</v>
      </c>
      <c r="AN101" s="29">
        <v>7650</v>
      </c>
      <c r="AO101" s="29">
        <v>5852</v>
      </c>
      <c r="AP101" s="29">
        <v>5502</v>
      </c>
      <c r="AQ101" s="29">
        <v>5513</v>
      </c>
      <c r="AR101" s="29">
        <v>5526</v>
      </c>
      <c r="AS101" s="29">
        <v>5540</v>
      </c>
      <c r="AT101" s="29">
        <v>5559</v>
      </c>
      <c r="AU101" s="29">
        <v>5294</v>
      </c>
      <c r="AV101" s="5">
        <v>5293</v>
      </c>
      <c r="AW101" s="5">
        <v>5333</v>
      </c>
      <c r="AX101" s="5">
        <v>5333</v>
      </c>
      <c r="AY101" s="84">
        <v>2888</v>
      </c>
      <c r="AZ101" s="5">
        <v>1327</v>
      </c>
      <c r="BA101" s="5">
        <v>1327</v>
      </c>
      <c r="BB101" s="14"/>
      <c r="BC101" s="14"/>
      <c r="BD101" s="28"/>
      <c r="BE101" s="28"/>
      <c r="BF101" s="29"/>
      <c r="BG101" s="29"/>
      <c r="BH101" s="29"/>
      <c r="BI101" s="29"/>
    </row>
    <row r="102" spans="1:61">
      <c r="A102" s="14"/>
      <c r="B102" s="14" t="s">
        <v>63</v>
      </c>
      <c r="C102" s="14"/>
      <c r="D102" s="14"/>
      <c r="E102" s="14"/>
      <c r="F102" s="14"/>
      <c r="G102" s="14"/>
      <c r="H102" s="14"/>
      <c r="I102" s="14"/>
      <c r="J102" s="14"/>
      <c r="K102" s="14"/>
      <c r="L102" s="14"/>
      <c r="M102" s="14"/>
      <c r="N102" s="14"/>
      <c r="O102" s="14"/>
      <c r="P102" s="14"/>
      <c r="Q102" s="14"/>
      <c r="R102" s="14"/>
      <c r="S102" s="14"/>
      <c r="T102" s="14"/>
      <c r="U102" s="14"/>
      <c r="V102" s="14"/>
      <c r="W102" s="14"/>
      <c r="X102" s="29"/>
      <c r="Y102" s="29"/>
      <c r="Z102" s="29"/>
      <c r="AA102" s="29"/>
      <c r="AB102" s="29"/>
      <c r="AC102" s="29">
        <v>40184</v>
      </c>
      <c r="AD102" s="29">
        <v>93654</v>
      </c>
      <c r="AE102" s="29">
        <v>88526</v>
      </c>
      <c r="AF102" s="29">
        <v>25421</v>
      </c>
      <c r="AG102" s="29">
        <v>15758</v>
      </c>
      <c r="AH102" s="29">
        <v>4399</v>
      </c>
      <c r="AI102" s="29">
        <v>2298</v>
      </c>
      <c r="AJ102" s="29">
        <v>1929</v>
      </c>
      <c r="AK102" s="29">
        <v>1308</v>
      </c>
      <c r="AL102" s="29">
        <v>1286</v>
      </c>
      <c r="AM102" s="29">
        <v>797</v>
      </c>
      <c r="AN102" s="29">
        <v>1529</v>
      </c>
      <c r="AO102" s="29">
        <v>460</v>
      </c>
      <c r="AP102" s="29">
        <v>209</v>
      </c>
      <c r="AQ102" s="29">
        <v>30</v>
      </c>
      <c r="AR102" s="29">
        <v>52</v>
      </c>
      <c r="AS102" s="29">
        <v>107</v>
      </c>
      <c r="AT102" s="29">
        <v>1442</v>
      </c>
      <c r="AU102" s="29">
        <v>2778</v>
      </c>
      <c r="AV102" s="14">
        <v>891</v>
      </c>
      <c r="AW102" s="14">
        <v>365</v>
      </c>
      <c r="AX102" s="14">
        <v>411</v>
      </c>
      <c r="AY102" s="84">
        <v>207</v>
      </c>
      <c r="AZ102" s="5">
        <v>168</v>
      </c>
      <c r="BA102" s="5">
        <v>213</v>
      </c>
      <c r="BB102" s="14"/>
      <c r="BC102" s="14"/>
      <c r="BD102" s="28"/>
      <c r="BE102" s="28"/>
      <c r="BF102" s="14"/>
      <c r="BG102" s="14"/>
      <c r="BH102" s="14"/>
      <c r="BI102" s="14"/>
    </row>
    <row r="103" spans="1:61">
      <c r="A103" s="29"/>
      <c r="B103" s="63" t="s">
        <v>90</v>
      </c>
      <c r="C103" s="29"/>
      <c r="D103" s="29"/>
      <c r="E103" s="29"/>
      <c r="F103" s="29"/>
      <c r="G103" s="29"/>
      <c r="H103" s="29"/>
      <c r="I103" s="29"/>
      <c r="J103" s="29"/>
      <c r="K103" s="29"/>
      <c r="L103" s="29"/>
      <c r="M103" s="29"/>
      <c r="N103" s="29"/>
      <c r="O103" s="29"/>
      <c r="P103" s="29"/>
      <c r="Q103" s="29"/>
      <c r="R103" s="29"/>
      <c r="S103" s="29"/>
      <c r="T103" s="29">
        <v>8787673</v>
      </c>
      <c r="U103" s="29">
        <v>9495272</v>
      </c>
      <c r="V103" s="29">
        <v>10141013</v>
      </c>
      <c r="W103" s="29">
        <v>10700768</v>
      </c>
      <c r="X103" s="29">
        <v>11014643</v>
      </c>
      <c r="Y103" s="29">
        <v>11711074</v>
      </c>
      <c r="Z103" s="29">
        <v>12497250</v>
      </c>
      <c r="AA103" s="29">
        <v>13680361</v>
      </c>
      <c r="AB103" s="29">
        <v>15660303</v>
      </c>
      <c r="AC103" s="29">
        <v>16652848</v>
      </c>
      <c r="AD103" s="29">
        <v>18135721</v>
      </c>
      <c r="AE103" s="29">
        <v>18551879</v>
      </c>
      <c r="AF103" s="29">
        <v>18745638</v>
      </c>
      <c r="AG103" s="29">
        <v>18697176</v>
      </c>
      <c r="AH103" s="29">
        <v>17367155</v>
      </c>
      <c r="AI103" s="29">
        <v>17962013</v>
      </c>
      <c r="AJ103" s="29">
        <v>17764736</v>
      </c>
      <c r="AK103" s="29">
        <v>19127557</v>
      </c>
      <c r="AL103" s="29">
        <v>19354856</v>
      </c>
      <c r="AM103" s="29">
        <v>20275140</v>
      </c>
      <c r="AN103" s="29">
        <v>20254516</v>
      </c>
      <c r="AO103" s="29">
        <v>20466665</v>
      </c>
      <c r="AP103" s="29">
        <v>19355278</v>
      </c>
      <c r="AQ103" s="29">
        <v>18664546</v>
      </c>
      <c r="AR103" s="29">
        <v>18743860</v>
      </c>
      <c r="AS103" s="29">
        <v>19522788</v>
      </c>
      <c r="AT103" s="29">
        <v>21175059</v>
      </c>
      <c r="AU103" s="29">
        <v>20640883</v>
      </c>
      <c r="AV103" s="29">
        <v>20271692</v>
      </c>
      <c r="AW103" s="29">
        <v>20154834</v>
      </c>
      <c r="AX103" s="29">
        <v>19681608</v>
      </c>
      <c r="AY103" s="29">
        <v>20206699</v>
      </c>
      <c r="AZ103" s="29">
        <v>20104370</v>
      </c>
      <c r="BA103" s="29">
        <v>20516875</v>
      </c>
      <c r="BB103" s="14"/>
      <c r="BC103" s="14"/>
      <c r="BD103" s="29"/>
      <c r="BE103" s="29"/>
      <c r="BF103" s="14"/>
      <c r="BG103" s="14"/>
      <c r="BH103" s="14"/>
      <c r="BI103" s="14"/>
    </row>
    <row r="104" spans="1:61">
      <c r="A104" s="14" t="s">
        <v>156</v>
      </c>
      <c r="B104" s="56" t="s">
        <v>65</v>
      </c>
      <c r="C104" s="14"/>
      <c r="D104" s="14"/>
      <c r="E104" s="14"/>
      <c r="F104" s="14"/>
      <c r="G104" s="14"/>
      <c r="H104" s="14"/>
      <c r="I104" s="14"/>
      <c r="J104" s="14"/>
      <c r="K104" s="14"/>
      <c r="L104" s="14"/>
      <c r="M104" s="14"/>
      <c r="N104" s="14"/>
      <c r="O104" s="14"/>
      <c r="P104" s="14"/>
      <c r="Q104" s="14"/>
      <c r="R104" s="14"/>
      <c r="S104" s="14"/>
      <c r="T104" s="29">
        <v>5647754</v>
      </c>
      <c r="U104" s="29">
        <v>5921994</v>
      </c>
      <c r="V104" s="29">
        <v>6477848</v>
      </c>
      <c r="W104" s="29">
        <v>6007932</v>
      </c>
      <c r="X104" s="29">
        <v>6921250</v>
      </c>
      <c r="Y104" s="29">
        <v>7838167</v>
      </c>
      <c r="Z104" s="29">
        <v>7104370</v>
      </c>
      <c r="AA104" s="29">
        <v>7425302</v>
      </c>
      <c r="AB104" s="29">
        <v>7547591</v>
      </c>
      <c r="AC104" s="29">
        <v>8213219</v>
      </c>
      <c r="AD104" s="29">
        <v>8663130</v>
      </c>
      <c r="AE104" s="29">
        <v>9473596</v>
      </c>
      <c r="AF104" s="29">
        <v>9617114</v>
      </c>
      <c r="AG104" s="29">
        <v>9844696</v>
      </c>
      <c r="AH104" s="29">
        <v>10026045</v>
      </c>
      <c r="AI104" s="29">
        <v>10390746</v>
      </c>
      <c r="AJ104" s="29">
        <v>10325937</v>
      </c>
      <c r="AK104" s="29">
        <v>10294581</v>
      </c>
      <c r="AL104" s="29">
        <v>9882802</v>
      </c>
      <c r="AM104" s="29">
        <v>9913301</v>
      </c>
      <c r="AN104" s="29">
        <v>9954770</v>
      </c>
      <c r="AO104" s="29">
        <v>8995307</v>
      </c>
      <c r="AP104" s="29">
        <v>8864074</v>
      </c>
      <c r="AQ104" s="29">
        <v>8130647</v>
      </c>
      <c r="AR104" s="29">
        <v>8185662</v>
      </c>
      <c r="AS104" s="29">
        <v>8264909</v>
      </c>
      <c r="AT104" s="29">
        <v>8402038</v>
      </c>
      <c r="AU104" s="29">
        <v>8436587</v>
      </c>
      <c r="AV104" s="5">
        <v>7883797</v>
      </c>
      <c r="AW104" s="5">
        <v>7469485</v>
      </c>
      <c r="AX104" s="5">
        <v>7567443</v>
      </c>
      <c r="AY104" s="5">
        <v>7035575</v>
      </c>
      <c r="AZ104" s="5">
        <v>6796768</v>
      </c>
      <c r="BA104" s="5">
        <v>6294919</v>
      </c>
      <c r="BB104" s="14"/>
      <c r="BC104" s="14"/>
      <c r="BD104" s="28"/>
      <c r="BE104" s="28"/>
      <c r="BF104" s="14"/>
      <c r="BG104" s="14"/>
      <c r="BH104" s="14"/>
      <c r="BI104" s="14"/>
    </row>
    <row r="105" spans="1:61">
      <c r="A105" s="14"/>
      <c r="B105" s="14"/>
      <c r="C105" s="58" t="s">
        <v>66</v>
      </c>
      <c r="D105" s="14"/>
      <c r="E105" s="14"/>
      <c r="F105" s="14"/>
      <c r="G105" s="14"/>
      <c r="H105" s="14"/>
      <c r="I105" s="14"/>
      <c r="J105" s="14"/>
      <c r="K105" s="14"/>
      <c r="L105" s="14"/>
      <c r="M105" s="14"/>
      <c r="N105" s="14"/>
      <c r="O105" s="14"/>
      <c r="P105" s="14"/>
      <c r="Q105" s="14"/>
      <c r="R105" s="14"/>
      <c r="S105" s="14"/>
      <c r="T105" s="29"/>
      <c r="U105" s="29"/>
      <c r="V105" s="29"/>
      <c r="W105" s="29"/>
      <c r="X105" s="29"/>
      <c r="Y105" s="29">
        <v>5493051</v>
      </c>
      <c r="Z105" s="29">
        <v>5770231</v>
      </c>
      <c r="AA105" s="29">
        <v>5900327</v>
      </c>
      <c r="AB105" s="29">
        <v>6161804</v>
      </c>
      <c r="AC105" s="29">
        <v>6535751</v>
      </c>
      <c r="AD105" s="29">
        <v>6929776</v>
      </c>
      <c r="AE105" s="29">
        <v>7327774</v>
      </c>
      <c r="AF105" s="29">
        <v>7523266</v>
      </c>
      <c r="AG105" s="29">
        <v>7615597</v>
      </c>
      <c r="AH105" s="29">
        <v>7686148</v>
      </c>
      <c r="AI105" s="29">
        <v>7773537</v>
      </c>
      <c r="AJ105" s="29">
        <v>7647873</v>
      </c>
      <c r="AK105" s="29">
        <v>7386612</v>
      </c>
      <c r="AL105" s="29">
        <v>7081988</v>
      </c>
      <c r="AM105" s="29">
        <v>6937241</v>
      </c>
      <c r="AN105" s="29">
        <v>6396269</v>
      </c>
      <c r="AO105" s="29">
        <v>6013788</v>
      </c>
      <c r="AP105" s="29">
        <v>5734065</v>
      </c>
      <c r="AQ105" s="29">
        <v>5434183</v>
      </c>
      <c r="AR105" s="29">
        <v>5429654</v>
      </c>
      <c r="AS105" s="75">
        <v>5381387</v>
      </c>
      <c r="AT105" s="29">
        <v>5202840</v>
      </c>
      <c r="AU105" s="29">
        <v>5106265</v>
      </c>
      <c r="AV105" s="5">
        <v>4986767</v>
      </c>
      <c r="AW105" s="5">
        <v>4708653</v>
      </c>
      <c r="AX105" s="5">
        <v>4468062</v>
      </c>
      <c r="AY105" s="5">
        <v>4246061</v>
      </c>
      <c r="AZ105" s="5">
        <v>4123366</v>
      </c>
      <c r="BA105" s="5">
        <v>3899433</v>
      </c>
      <c r="BB105" s="14"/>
      <c r="BC105" s="14"/>
      <c r="BD105" s="28"/>
      <c r="BE105" s="28"/>
      <c r="BF105" s="14"/>
      <c r="BG105" s="14"/>
      <c r="BH105" s="14"/>
      <c r="BI105" s="14"/>
    </row>
    <row r="106" spans="1:61">
      <c r="A106" s="14"/>
      <c r="B106" s="73" t="s">
        <v>69</v>
      </c>
      <c r="C106" s="14"/>
      <c r="D106" s="14"/>
      <c r="E106" s="14"/>
      <c r="F106" s="14"/>
      <c r="G106" s="14"/>
      <c r="H106" s="14"/>
      <c r="I106" s="14"/>
      <c r="J106" s="14"/>
      <c r="K106" s="14"/>
      <c r="L106" s="14"/>
      <c r="M106" s="14"/>
      <c r="N106" s="14"/>
      <c r="O106" s="14"/>
      <c r="P106" s="14"/>
      <c r="Q106" s="14"/>
      <c r="R106" s="14"/>
      <c r="S106" s="14"/>
      <c r="T106" s="29">
        <v>1898868</v>
      </c>
      <c r="U106" s="29">
        <v>2061730</v>
      </c>
      <c r="V106" s="29">
        <v>2282397</v>
      </c>
      <c r="W106" s="29">
        <v>2093421</v>
      </c>
      <c r="X106" s="29">
        <v>2216271</v>
      </c>
      <c r="Y106" s="29">
        <v>2287718</v>
      </c>
      <c r="Z106" s="29">
        <v>2335663</v>
      </c>
      <c r="AA106" s="29">
        <v>2405208</v>
      </c>
      <c r="AB106" s="29">
        <v>2384891</v>
      </c>
      <c r="AC106" s="29">
        <v>2470046</v>
      </c>
      <c r="AD106" s="29">
        <v>2517277</v>
      </c>
      <c r="AE106" s="29">
        <v>2606850</v>
      </c>
      <c r="AF106" s="29">
        <v>2735741</v>
      </c>
      <c r="AG106" s="29">
        <v>2915425</v>
      </c>
      <c r="AH106" s="29">
        <v>3257959</v>
      </c>
      <c r="AI106" s="29">
        <v>3474326</v>
      </c>
      <c r="AJ106" s="29">
        <v>3806966</v>
      </c>
      <c r="AK106" s="29">
        <v>3960526</v>
      </c>
      <c r="AL106" s="29">
        <v>4093416</v>
      </c>
      <c r="AM106" s="29">
        <v>4220684</v>
      </c>
      <c r="AN106" s="29">
        <v>3522083</v>
      </c>
      <c r="AO106" s="29">
        <v>3619325</v>
      </c>
      <c r="AP106" s="29">
        <v>3915464</v>
      </c>
      <c r="AQ106" s="29">
        <v>4288565</v>
      </c>
      <c r="AR106" s="29">
        <v>4561582</v>
      </c>
      <c r="AS106" s="29">
        <v>4691612</v>
      </c>
      <c r="AT106" s="29">
        <v>4721013</v>
      </c>
      <c r="AU106" s="29">
        <v>5014366</v>
      </c>
      <c r="AV106" s="5">
        <v>5320640</v>
      </c>
      <c r="AW106" s="5">
        <v>5640433</v>
      </c>
      <c r="AX106" s="5">
        <v>7434766</v>
      </c>
      <c r="AY106" s="5">
        <v>8029145</v>
      </c>
      <c r="AZ106" s="5">
        <v>8157091</v>
      </c>
      <c r="BA106" s="5">
        <v>8376159</v>
      </c>
      <c r="BB106" s="14"/>
      <c r="BC106" s="14"/>
      <c r="BD106" s="28"/>
      <c r="BE106" s="28"/>
      <c r="BF106" s="14"/>
      <c r="BG106" s="14"/>
      <c r="BH106" s="14"/>
      <c r="BI106" s="14"/>
    </row>
    <row r="107" spans="1:61">
      <c r="A107" s="14"/>
      <c r="B107" s="73" t="s">
        <v>74</v>
      </c>
      <c r="C107" s="14"/>
      <c r="D107" s="14"/>
      <c r="E107" s="14"/>
      <c r="F107" s="14"/>
      <c r="G107" s="14"/>
      <c r="H107" s="14"/>
      <c r="I107" s="14"/>
      <c r="J107" s="14"/>
      <c r="K107" s="14"/>
      <c r="L107" s="14"/>
      <c r="M107" s="14"/>
      <c r="N107" s="14"/>
      <c r="O107" s="14"/>
      <c r="P107" s="14"/>
      <c r="Q107" s="14"/>
      <c r="R107" s="14"/>
      <c r="S107" s="14"/>
      <c r="T107" s="29">
        <v>802511</v>
      </c>
      <c r="U107" s="29">
        <v>854550</v>
      </c>
      <c r="V107" s="29">
        <v>872837</v>
      </c>
      <c r="W107" s="29">
        <v>883440</v>
      </c>
      <c r="X107" s="29">
        <v>921484</v>
      </c>
      <c r="Y107" s="29">
        <v>1003572</v>
      </c>
      <c r="Z107" s="29">
        <v>1077469</v>
      </c>
      <c r="AA107" s="29">
        <v>1495487</v>
      </c>
      <c r="AB107" s="29">
        <v>1106930</v>
      </c>
      <c r="AC107" s="29">
        <v>1391878</v>
      </c>
      <c r="AD107" s="29">
        <v>1298157</v>
      </c>
      <c r="AE107" s="29">
        <v>1428498</v>
      </c>
      <c r="AF107" s="29">
        <v>1544691</v>
      </c>
      <c r="AG107" s="29">
        <v>1719782</v>
      </c>
      <c r="AH107" s="29">
        <v>1926652</v>
      </c>
      <c r="AI107" s="29">
        <v>2138510</v>
      </c>
      <c r="AJ107" s="29">
        <v>2356966</v>
      </c>
      <c r="AK107" s="29">
        <v>2476752</v>
      </c>
      <c r="AL107" s="29">
        <v>2707374</v>
      </c>
      <c r="AM107" s="29">
        <v>2679258</v>
      </c>
      <c r="AN107" s="29">
        <v>2560091</v>
      </c>
      <c r="AO107" s="29">
        <v>2514254</v>
      </c>
      <c r="AP107" s="29">
        <v>2400525</v>
      </c>
      <c r="AQ107" s="29">
        <v>2381726</v>
      </c>
      <c r="AR107" s="29">
        <v>2404598</v>
      </c>
      <c r="AS107" s="29">
        <v>2386912</v>
      </c>
      <c r="AT107" s="29">
        <v>2562307</v>
      </c>
      <c r="AU107" s="29">
        <v>2727259</v>
      </c>
      <c r="AV107" s="5">
        <v>2682058</v>
      </c>
      <c r="AW107" s="5">
        <v>2660137</v>
      </c>
      <c r="AX107" s="5">
        <v>2752111</v>
      </c>
      <c r="AY107" s="5">
        <v>2810698</v>
      </c>
      <c r="AZ107" s="5">
        <v>2890964</v>
      </c>
      <c r="BA107" s="5">
        <v>2931163</v>
      </c>
      <c r="BB107" s="14"/>
      <c r="BC107" s="14"/>
      <c r="BD107" s="28"/>
      <c r="BE107" s="28"/>
      <c r="BF107" s="14"/>
      <c r="BG107" s="14"/>
      <c r="BH107" s="14"/>
      <c r="BI107" s="14"/>
    </row>
    <row r="108" spans="1:61">
      <c r="A108" s="14"/>
      <c r="B108" s="14"/>
      <c r="C108" s="14" t="s">
        <v>157</v>
      </c>
      <c r="D108" s="14"/>
      <c r="E108" s="14"/>
      <c r="F108" s="14"/>
      <c r="G108" s="14"/>
      <c r="H108" s="14"/>
      <c r="I108" s="14"/>
      <c r="J108" s="14"/>
      <c r="K108" s="14"/>
      <c r="L108" s="14"/>
      <c r="M108" s="14"/>
      <c r="N108" s="14"/>
      <c r="O108" s="14"/>
      <c r="P108" s="14"/>
      <c r="Q108" s="14"/>
      <c r="R108" s="14"/>
      <c r="S108" s="14"/>
      <c r="T108" s="29"/>
      <c r="U108" s="29"/>
      <c r="V108" s="29"/>
      <c r="W108" s="29"/>
      <c r="X108" s="29"/>
      <c r="Y108" s="29"/>
      <c r="Z108" s="29"/>
      <c r="AA108" s="29"/>
      <c r="AB108" s="29"/>
      <c r="AC108" s="29">
        <v>1380920</v>
      </c>
      <c r="AD108" s="29">
        <v>1294225</v>
      </c>
      <c r="AE108" s="29">
        <v>1427541</v>
      </c>
      <c r="AF108" s="29">
        <v>1534767</v>
      </c>
      <c r="AG108" s="29">
        <v>1692114</v>
      </c>
      <c r="AH108" s="29">
        <v>1893550</v>
      </c>
      <c r="AI108" s="29">
        <v>2120544</v>
      </c>
      <c r="AJ108" s="29">
        <v>2333469</v>
      </c>
      <c r="AK108" s="29">
        <v>2455569</v>
      </c>
      <c r="AL108" s="29">
        <v>2692646</v>
      </c>
      <c r="AM108" s="29">
        <v>2673916</v>
      </c>
      <c r="AN108" s="29">
        <v>2554176</v>
      </c>
      <c r="AO108" s="29">
        <v>2511856</v>
      </c>
      <c r="AP108" s="29">
        <v>2396002</v>
      </c>
      <c r="AQ108" s="29">
        <v>2376338</v>
      </c>
      <c r="AR108" s="29">
        <v>2400670</v>
      </c>
      <c r="AS108" s="29">
        <v>2383759</v>
      </c>
      <c r="AT108" s="29">
        <v>2560738</v>
      </c>
      <c r="AU108" s="29">
        <v>2724235</v>
      </c>
      <c r="AV108" s="5">
        <v>2679243</v>
      </c>
      <c r="AW108" s="5">
        <v>2658986</v>
      </c>
      <c r="AX108" s="5">
        <v>2751655</v>
      </c>
      <c r="AY108" s="5">
        <v>2809812</v>
      </c>
      <c r="AZ108" s="5">
        <v>2890545</v>
      </c>
      <c r="BA108" s="5">
        <v>2930739</v>
      </c>
      <c r="BB108" s="14"/>
      <c r="BC108" s="14"/>
      <c r="BD108" s="28"/>
      <c r="BE108" s="28"/>
      <c r="BF108" s="14"/>
      <c r="BG108" s="14"/>
      <c r="BH108" s="14"/>
      <c r="BI108" s="14"/>
    </row>
    <row r="109" spans="1:61">
      <c r="A109" s="14"/>
      <c r="B109" s="14"/>
      <c r="C109" s="14" t="s">
        <v>158</v>
      </c>
      <c r="D109" s="14"/>
      <c r="E109" s="14"/>
      <c r="F109" s="14"/>
      <c r="G109" s="14"/>
      <c r="H109" s="14"/>
      <c r="I109" s="14"/>
      <c r="J109" s="14"/>
      <c r="K109" s="14"/>
      <c r="L109" s="14"/>
      <c r="M109" s="14"/>
      <c r="N109" s="14"/>
      <c r="O109" s="14"/>
      <c r="P109" s="14"/>
      <c r="Q109" s="14"/>
      <c r="R109" s="14"/>
      <c r="S109" s="14"/>
      <c r="T109" s="29"/>
      <c r="U109" s="29"/>
      <c r="V109" s="29"/>
      <c r="W109" s="29"/>
      <c r="X109" s="29"/>
      <c r="Y109" s="29"/>
      <c r="Z109" s="29"/>
      <c r="AA109" s="29"/>
      <c r="AB109" s="29"/>
      <c r="AC109" s="29">
        <v>10958</v>
      </c>
      <c r="AD109" s="29">
        <v>3932</v>
      </c>
      <c r="AE109" s="29">
        <v>957</v>
      </c>
      <c r="AF109" s="29">
        <v>9924</v>
      </c>
      <c r="AG109" s="29">
        <v>27668</v>
      </c>
      <c r="AH109" s="29">
        <v>33102</v>
      </c>
      <c r="AI109" s="29">
        <v>17966</v>
      </c>
      <c r="AJ109" s="29">
        <v>23497</v>
      </c>
      <c r="AK109" s="29">
        <v>21183</v>
      </c>
      <c r="AL109" s="29">
        <v>14728</v>
      </c>
      <c r="AM109" s="29">
        <v>5342</v>
      </c>
      <c r="AN109" s="29">
        <v>5915</v>
      </c>
      <c r="AO109" s="29">
        <v>2398</v>
      </c>
      <c r="AP109" s="29">
        <v>4523</v>
      </c>
      <c r="AQ109" s="29">
        <v>5388</v>
      </c>
      <c r="AR109" s="29">
        <v>3928</v>
      </c>
      <c r="AS109" s="29">
        <v>3153</v>
      </c>
      <c r="AT109" s="29">
        <v>1569</v>
      </c>
      <c r="AU109" s="29">
        <v>3024</v>
      </c>
      <c r="AV109" s="5">
        <v>2815</v>
      </c>
      <c r="AW109" s="5">
        <v>1151</v>
      </c>
      <c r="AX109" s="5">
        <v>456</v>
      </c>
      <c r="AY109" s="5">
        <v>886</v>
      </c>
      <c r="AZ109" s="5">
        <v>419</v>
      </c>
      <c r="BA109" s="5">
        <v>424</v>
      </c>
      <c r="BB109" s="14"/>
      <c r="BC109" s="14"/>
      <c r="BD109" s="28"/>
      <c r="BE109" s="28"/>
      <c r="BF109" s="14"/>
      <c r="BG109" s="14"/>
      <c r="BH109" s="14"/>
      <c r="BI109" s="14"/>
    </row>
    <row r="110" spans="1:61">
      <c r="A110" s="14"/>
      <c r="B110" s="73" t="s">
        <v>143</v>
      </c>
      <c r="C110" s="14"/>
      <c r="D110" s="14"/>
      <c r="E110" s="14"/>
      <c r="F110" s="14"/>
      <c r="G110" s="14"/>
      <c r="H110" s="14"/>
      <c r="I110" s="14"/>
      <c r="J110" s="14"/>
      <c r="K110" s="14"/>
      <c r="L110" s="14"/>
      <c r="M110" s="14"/>
      <c r="N110" s="14"/>
      <c r="O110" s="14"/>
      <c r="P110" s="14"/>
      <c r="Q110" s="14"/>
      <c r="R110" s="14"/>
      <c r="S110" s="14"/>
      <c r="T110" s="29">
        <v>8349133</v>
      </c>
      <c r="U110" s="29">
        <v>8808274</v>
      </c>
      <c r="V110" s="29">
        <v>9633082</v>
      </c>
      <c r="W110" s="29">
        <v>8984793</v>
      </c>
      <c r="X110" s="29">
        <v>10059005</v>
      </c>
      <c r="Y110" s="29">
        <v>10029457</v>
      </c>
      <c r="Z110" s="29">
        <v>10517502</v>
      </c>
      <c r="AA110" s="29">
        <v>11325997</v>
      </c>
      <c r="AB110" s="29">
        <v>11039412</v>
      </c>
      <c r="AC110" s="29">
        <v>12075143</v>
      </c>
      <c r="AD110" s="29">
        <v>12478564</v>
      </c>
      <c r="AE110" s="29">
        <v>13508944</v>
      </c>
      <c r="AF110" s="29">
        <v>13897546</v>
      </c>
      <c r="AG110" s="29">
        <v>14479903</v>
      </c>
      <c r="AH110" s="29">
        <v>15210656</v>
      </c>
      <c r="AI110" s="29">
        <v>16003582</v>
      </c>
      <c r="AJ110" s="29">
        <v>16489590</v>
      </c>
      <c r="AK110" s="29">
        <v>16731859</v>
      </c>
      <c r="AL110" s="29">
        <v>16683592</v>
      </c>
      <c r="AM110" s="29">
        <v>16813243</v>
      </c>
      <c r="AN110" s="29">
        <v>16036944</v>
      </c>
      <c r="AO110" s="29">
        <v>15128886</v>
      </c>
      <c r="AP110" s="29">
        <v>15180063</v>
      </c>
      <c r="AQ110" s="29">
        <v>14800938</v>
      </c>
      <c r="AR110" s="29">
        <v>15151842</v>
      </c>
      <c r="AS110" s="29">
        <v>15343433</v>
      </c>
      <c r="AT110" s="29">
        <v>15685358</v>
      </c>
      <c r="AU110" s="5">
        <f t="shared" ref="AU110:BA110" si="24">AU104+AU106+AU107</f>
        <v>16178212</v>
      </c>
      <c r="AV110" s="5">
        <f t="shared" si="24"/>
        <v>15886495</v>
      </c>
      <c r="AW110" s="5">
        <f t="shared" si="24"/>
        <v>15770055</v>
      </c>
      <c r="AX110" s="5">
        <f t="shared" si="24"/>
        <v>17754320</v>
      </c>
      <c r="AY110" s="5">
        <f t="shared" si="24"/>
        <v>17875418</v>
      </c>
      <c r="AZ110" s="5">
        <f t="shared" si="24"/>
        <v>17844823</v>
      </c>
      <c r="BA110" s="5">
        <f t="shared" si="24"/>
        <v>17602241</v>
      </c>
      <c r="BB110" s="14"/>
      <c r="BC110" s="14"/>
      <c r="BD110" s="28"/>
      <c r="BE110" s="28"/>
      <c r="BF110" s="14"/>
      <c r="BG110" s="14"/>
      <c r="BH110" s="14"/>
      <c r="BI110" s="14"/>
    </row>
    <row r="111" spans="1:61">
      <c r="A111" s="14"/>
      <c r="B111" s="73" t="s">
        <v>67</v>
      </c>
      <c r="C111" s="14"/>
      <c r="D111" s="14"/>
      <c r="E111" s="14"/>
      <c r="F111" s="14"/>
      <c r="G111" s="14"/>
      <c r="H111" s="14"/>
      <c r="I111" s="14"/>
      <c r="J111" s="14"/>
      <c r="K111" s="14"/>
      <c r="L111" s="14"/>
      <c r="M111" s="14"/>
      <c r="N111" s="14"/>
      <c r="O111" s="14"/>
      <c r="P111" s="14"/>
      <c r="Q111" s="14"/>
      <c r="R111" s="14"/>
      <c r="S111" s="14"/>
      <c r="T111" s="29">
        <v>1123461</v>
      </c>
      <c r="U111" s="29">
        <v>1214084</v>
      </c>
      <c r="V111" s="29">
        <v>1296375</v>
      </c>
      <c r="W111" s="29">
        <v>1386547</v>
      </c>
      <c r="X111" s="29">
        <v>1467089</v>
      </c>
      <c r="Y111" s="29">
        <v>1564741</v>
      </c>
      <c r="Z111" s="29">
        <v>1611885</v>
      </c>
      <c r="AA111" s="29">
        <v>1802893</v>
      </c>
      <c r="AB111" s="29">
        <v>2234101</v>
      </c>
      <c r="AC111" s="29">
        <v>2377216</v>
      </c>
      <c r="AD111" s="29">
        <v>2828156</v>
      </c>
      <c r="AE111" s="29">
        <v>3381136</v>
      </c>
      <c r="AF111" s="29">
        <v>3749788</v>
      </c>
      <c r="AG111" s="29">
        <v>4006327</v>
      </c>
      <c r="AH111" s="29">
        <v>4497704</v>
      </c>
      <c r="AI111" s="29">
        <v>4497642</v>
      </c>
      <c r="AJ111" s="29">
        <v>4538449</v>
      </c>
      <c r="AK111" s="29">
        <v>4762525</v>
      </c>
      <c r="AL111" s="29">
        <v>4840655</v>
      </c>
      <c r="AM111" s="29">
        <v>4934828</v>
      </c>
      <c r="AN111" s="29">
        <v>4764006</v>
      </c>
      <c r="AO111" s="29">
        <v>4850830</v>
      </c>
      <c r="AP111" s="29">
        <v>4937575</v>
      </c>
      <c r="AQ111" s="29">
        <v>4941525</v>
      </c>
      <c r="AR111" s="29">
        <v>5058979</v>
      </c>
      <c r="AS111" s="29">
        <v>5337858</v>
      </c>
      <c r="AT111" s="29">
        <v>5164723</v>
      </c>
      <c r="AU111" s="29">
        <v>5487451</v>
      </c>
      <c r="AV111" s="5">
        <v>5389934</v>
      </c>
      <c r="AW111" s="5">
        <v>5738804</v>
      </c>
      <c r="AX111" s="5">
        <v>5788148</v>
      </c>
      <c r="AY111" s="5">
        <v>6066493</v>
      </c>
      <c r="AZ111" s="5">
        <v>6155068</v>
      </c>
      <c r="BA111" s="5">
        <v>6255020</v>
      </c>
      <c r="BB111" s="14"/>
      <c r="BC111" s="14"/>
      <c r="BD111" s="28"/>
      <c r="BE111" s="28"/>
      <c r="BF111" s="14"/>
      <c r="BG111" s="14"/>
      <c r="BH111" s="14"/>
      <c r="BI111" s="14"/>
    </row>
    <row r="112" spans="1:61">
      <c r="A112" s="14"/>
      <c r="B112" s="73" t="s">
        <v>68</v>
      </c>
      <c r="C112" s="14"/>
      <c r="D112" s="14"/>
      <c r="E112" s="14"/>
      <c r="F112" s="14"/>
      <c r="G112" s="14"/>
      <c r="H112" s="14"/>
      <c r="I112" s="14"/>
      <c r="J112" s="14"/>
      <c r="K112" s="14"/>
      <c r="L112" s="14"/>
      <c r="M112" s="14"/>
      <c r="N112" s="14"/>
      <c r="O112" s="14"/>
      <c r="P112" s="14"/>
      <c r="Q112" s="14"/>
      <c r="R112" s="14"/>
      <c r="S112" s="14"/>
      <c r="T112" s="29">
        <v>56331</v>
      </c>
      <c r="U112" s="29">
        <v>12518</v>
      </c>
      <c r="V112" s="29">
        <v>64582</v>
      </c>
      <c r="W112" s="29">
        <v>65173</v>
      </c>
      <c r="X112" s="29">
        <v>70253</v>
      </c>
      <c r="Y112" s="29">
        <v>75618</v>
      </c>
      <c r="Z112" s="29">
        <v>88414</v>
      </c>
      <c r="AA112" s="29">
        <v>80565</v>
      </c>
      <c r="AB112" s="29">
        <v>91051</v>
      </c>
      <c r="AC112" s="29">
        <v>123039</v>
      </c>
      <c r="AD112" s="29">
        <v>105277</v>
      </c>
      <c r="AE112" s="29">
        <v>121047</v>
      </c>
      <c r="AF112" s="29">
        <v>107599</v>
      </c>
      <c r="AG112" s="29">
        <v>124844</v>
      </c>
      <c r="AH112" s="29">
        <v>94177</v>
      </c>
      <c r="AI112" s="29">
        <v>81128</v>
      </c>
      <c r="AJ112" s="29">
        <v>77719</v>
      </c>
      <c r="AK112" s="29">
        <v>88626</v>
      </c>
      <c r="AL112" s="29">
        <v>107201</v>
      </c>
      <c r="AM112" s="29">
        <v>114705</v>
      </c>
      <c r="AN112" s="29">
        <v>132700</v>
      </c>
      <c r="AO112" s="29">
        <v>131000</v>
      </c>
      <c r="AP112" s="29">
        <v>176052</v>
      </c>
      <c r="AQ112" s="29">
        <v>129894</v>
      </c>
      <c r="AR112" s="29">
        <v>146836</v>
      </c>
      <c r="AS112" s="29">
        <v>146502</v>
      </c>
      <c r="AT112" s="29">
        <v>121367</v>
      </c>
      <c r="AU112" s="29">
        <v>136852</v>
      </c>
      <c r="AV112" s="5">
        <v>144725</v>
      </c>
      <c r="AW112" s="5">
        <v>155654</v>
      </c>
      <c r="AX112" s="5">
        <v>186207</v>
      </c>
      <c r="AY112" s="5">
        <v>185673</v>
      </c>
      <c r="AZ112" s="5">
        <v>188490</v>
      </c>
      <c r="BA112" s="5">
        <v>182814</v>
      </c>
      <c r="BB112" s="14"/>
      <c r="BC112" s="14"/>
      <c r="BD112" s="28"/>
      <c r="BE112" s="28"/>
      <c r="BF112" s="14"/>
      <c r="BG112" s="14"/>
      <c r="BH112" s="14"/>
      <c r="BI112" s="14"/>
    </row>
    <row r="113" spans="1:61">
      <c r="A113" s="14"/>
      <c r="B113" s="73" t="s">
        <v>70</v>
      </c>
      <c r="C113" s="14"/>
      <c r="D113" s="14"/>
      <c r="E113" s="14"/>
      <c r="F113" s="14"/>
      <c r="G113" s="14"/>
      <c r="H113" s="14"/>
      <c r="I113" s="14"/>
      <c r="J113" s="14"/>
      <c r="K113" s="14"/>
      <c r="L113" s="14"/>
      <c r="M113" s="14"/>
      <c r="N113" s="14"/>
      <c r="O113" s="14"/>
      <c r="P113" s="14"/>
      <c r="Q113" s="14"/>
      <c r="R113" s="14"/>
      <c r="S113" s="14"/>
      <c r="T113" s="29">
        <v>1269137</v>
      </c>
      <c r="U113" s="29">
        <v>1463218</v>
      </c>
      <c r="V113" s="29">
        <v>1445803</v>
      </c>
      <c r="W113" s="29">
        <v>1571486</v>
      </c>
      <c r="X113" s="29">
        <v>1754327</v>
      </c>
      <c r="Y113" s="29">
        <v>1764521</v>
      </c>
      <c r="Z113" s="29">
        <v>1830274</v>
      </c>
      <c r="AA113" s="29">
        <v>1530028</v>
      </c>
      <c r="AB113" s="29">
        <v>2069966</v>
      </c>
      <c r="AC113" s="29">
        <v>2185126</v>
      </c>
      <c r="AD113" s="29">
        <v>2463379</v>
      </c>
      <c r="AE113" s="29">
        <v>2762579</v>
      </c>
      <c r="AF113" s="29">
        <v>3282185</v>
      </c>
      <c r="AG113" s="29">
        <v>3944773</v>
      </c>
      <c r="AH113" s="29">
        <v>3509493</v>
      </c>
      <c r="AI113" s="29">
        <v>3562289</v>
      </c>
      <c r="AJ113" s="29">
        <v>3549381</v>
      </c>
      <c r="AK113" s="29">
        <v>3519568</v>
      </c>
      <c r="AL113" s="29">
        <v>3584555</v>
      </c>
      <c r="AM113" s="29">
        <v>4069679</v>
      </c>
      <c r="AN113" s="29">
        <v>3727765</v>
      </c>
      <c r="AO113" s="29">
        <v>4224579</v>
      </c>
      <c r="AP113" s="29">
        <v>3691519</v>
      </c>
      <c r="AQ113" s="29">
        <v>3850249</v>
      </c>
      <c r="AR113" s="29">
        <v>3692221</v>
      </c>
      <c r="AS113" s="29">
        <v>3738818</v>
      </c>
      <c r="AT113" s="29">
        <v>3692962</v>
      </c>
      <c r="AU113" s="29">
        <v>4269733</v>
      </c>
      <c r="AV113" s="5">
        <v>4236831</v>
      </c>
      <c r="AW113" s="5">
        <v>5690899</v>
      </c>
      <c r="AX113" s="5">
        <v>3967032</v>
      </c>
      <c r="AY113" s="5">
        <v>4066017</v>
      </c>
      <c r="AZ113" s="5">
        <v>4150537</v>
      </c>
      <c r="BA113" s="5">
        <v>4123153</v>
      </c>
      <c r="BB113" s="14"/>
      <c r="BC113" s="14"/>
      <c r="BD113" s="28"/>
      <c r="BE113" s="28"/>
      <c r="BF113" s="14"/>
      <c r="BG113" s="14"/>
      <c r="BH113" s="14"/>
      <c r="BI113" s="14"/>
    </row>
    <row r="114" spans="1:61">
      <c r="A114" s="14"/>
      <c r="B114" s="72" t="s">
        <v>89</v>
      </c>
      <c r="C114" s="14"/>
      <c r="D114" s="14"/>
      <c r="E114" s="14"/>
      <c r="F114" s="14"/>
      <c r="G114" s="14"/>
      <c r="H114" s="14"/>
      <c r="I114" s="14"/>
      <c r="J114" s="14"/>
      <c r="K114" s="14"/>
      <c r="L114" s="14"/>
      <c r="M114" s="14"/>
      <c r="N114" s="14"/>
      <c r="O114" s="14"/>
      <c r="P114" s="14"/>
      <c r="Q114" s="14"/>
      <c r="R114" s="14"/>
      <c r="S114" s="14"/>
      <c r="T114" s="29">
        <v>32916</v>
      </c>
      <c r="U114" s="29">
        <v>40148</v>
      </c>
      <c r="V114" s="29">
        <v>323386</v>
      </c>
      <c r="W114" s="29">
        <v>37009</v>
      </c>
      <c r="X114" s="29">
        <v>146075</v>
      </c>
      <c r="Y114" s="29">
        <v>223559</v>
      </c>
      <c r="Z114" s="29">
        <v>949779</v>
      </c>
      <c r="AA114" s="29">
        <v>797596</v>
      </c>
      <c r="AB114" s="29">
        <v>1535886</v>
      </c>
      <c r="AC114" s="29">
        <v>2252767</v>
      </c>
      <c r="AD114" s="29">
        <v>2586386</v>
      </c>
      <c r="AE114" s="29">
        <v>1688796</v>
      </c>
      <c r="AF114" s="29">
        <v>872750</v>
      </c>
      <c r="AG114" s="29">
        <v>1174340</v>
      </c>
      <c r="AH114" s="29">
        <v>952907</v>
      </c>
      <c r="AI114" s="29">
        <v>492830</v>
      </c>
      <c r="AJ114" s="29">
        <v>358288</v>
      </c>
      <c r="AK114" s="29">
        <v>285344</v>
      </c>
      <c r="AL114" s="29">
        <v>336129</v>
      </c>
      <c r="AM114" s="29">
        <v>1062872</v>
      </c>
      <c r="AN114" s="29">
        <v>357018</v>
      </c>
      <c r="AO114" s="29">
        <v>421273</v>
      </c>
      <c r="AP114" s="29">
        <v>74203</v>
      </c>
      <c r="AQ114" s="29">
        <v>266079</v>
      </c>
      <c r="AR114" s="29">
        <v>383904</v>
      </c>
      <c r="AS114" s="29">
        <v>962806</v>
      </c>
      <c r="AT114" s="29">
        <v>1529467</v>
      </c>
      <c r="AU114" s="29">
        <v>1280054</v>
      </c>
      <c r="AV114" s="5">
        <v>1027519</v>
      </c>
      <c r="AW114" s="5">
        <v>1219724</v>
      </c>
      <c r="AX114" s="5">
        <v>2045613</v>
      </c>
      <c r="AY114" s="5">
        <v>1309235</v>
      </c>
      <c r="AZ114" s="5">
        <v>624117</v>
      </c>
      <c r="BA114" s="5">
        <v>1973218</v>
      </c>
      <c r="BB114" s="14"/>
      <c r="BC114" s="14"/>
      <c r="BD114" s="28"/>
      <c r="BE114" s="28"/>
      <c r="BF114" s="14"/>
      <c r="BG114" s="14"/>
      <c r="BH114" s="14"/>
      <c r="BI114" s="14"/>
    </row>
    <row r="115" spans="1:61">
      <c r="A115" s="14"/>
      <c r="B115" s="72" t="s">
        <v>159</v>
      </c>
      <c r="C115" s="14"/>
      <c r="D115" s="14"/>
      <c r="E115" s="14"/>
      <c r="F115" s="14"/>
      <c r="G115" s="14"/>
      <c r="H115" s="14"/>
      <c r="I115" s="14"/>
      <c r="J115" s="14"/>
      <c r="K115" s="14"/>
      <c r="L115" s="14"/>
      <c r="M115" s="14"/>
      <c r="N115" s="14"/>
      <c r="O115" s="14"/>
      <c r="P115" s="14"/>
      <c r="Q115" s="14"/>
      <c r="R115" s="14"/>
      <c r="S115" s="14"/>
      <c r="T115" s="29">
        <v>42789</v>
      </c>
      <c r="U115" s="29">
        <v>44629</v>
      </c>
      <c r="V115" s="29">
        <v>36003</v>
      </c>
      <c r="W115" s="29">
        <v>34341</v>
      </c>
      <c r="X115" s="29">
        <v>33274</v>
      </c>
      <c r="Y115" s="29">
        <v>33274</v>
      </c>
      <c r="Z115" s="29">
        <v>33274</v>
      </c>
      <c r="AA115" s="29">
        <v>33774</v>
      </c>
      <c r="AB115" s="29">
        <v>38000</v>
      </c>
      <c r="AC115" s="29">
        <v>38000</v>
      </c>
      <c r="AD115" s="29">
        <v>38000</v>
      </c>
      <c r="AE115" s="29">
        <v>38000</v>
      </c>
      <c r="AF115" s="29">
        <v>63183</v>
      </c>
      <c r="AG115" s="29">
        <v>53500</v>
      </c>
      <c r="AH115" s="29">
        <v>53440</v>
      </c>
      <c r="AI115" s="29">
        <v>66477</v>
      </c>
      <c r="AJ115" s="29">
        <v>66490</v>
      </c>
      <c r="AK115" s="29">
        <v>66480</v>
      </c>
      <c r="AL115" s="29">
        <v>91061</v>
      </c>
      <c r="AM115" s="29">
        <v>35063</v>
      </c>
      <c r="AN115" s="29">
        <v>31311</v>
      </c>
      <c r="AO115" s="29">
        <v>12119</v>
      </c>
      <c r="AP115" s="29">
        <v>17744</v>
      </c>
      <c r="AQ115" s="29">
        <v>19040</v>
      </c>
      <c r="AR115" s="29">
        <v>19475</v>
      </c>
      <c r="AS115" s="29">
        <v>19756</v>
      </c>
      <c r="AT115" s="29">
        <v>22301</v>
      </c>
      <c r="AU115" s="29">
        <v>20603</v>
      </c>
      <c r="AV115" s="5">
        <v>11471</v>
      </c>
      <c r="AW115" s="5">
        <v>6371</v>
      </c>
      <c r="AX115" s="5">
        <v>315</v>
      </c>
      <c r="AY115" s="5">
        <v>130</v>
      </c>
      <c r="AZ115" s="5">
        <v>490</v>
      </c>
      <c r="BA115" s="5">
        <v>500</v>
      </c>
      <c r="BB115" s="14"/>
      <c r="BC115" s="14"/>
      <c r="BD115" s="28"/>
      <c r="BE115" s="28"/>
      <c r="BF115" s="14"/>
      <c r="BG115" s="14"/>
      <c r="BH115" s="14"/>
      <c r="BI115" s="14"/>
    </row>
    <row r="116" spans="1:61">
      <c r="A116" s="14"/>
      <c r="B116" s="73" t="s">
        <v>75</v>
      </c>
      <c r="C116" s="14"/>
      <c r="D116" s="14"/>
      <c r="E116" s="14"/>
      <c r="F116" s="14"/>
      <c r="G116" s="14"/>
      <c r="H116" s="14"/>
      <c r="I116" s="14"/>
      <c r="J116" s="14"/>
      <c r="K116" s="14"/>
      <c r="L116" s="14"/>
      <c r="M116" s="14"/>
      <c r="N116" s="14"/>
      <c r="O116" s="14"/>
      <c r="P116" s="14"/>
      <c r="Q116" s="14"/>
      <c r="R116" s="14"/>
      <c r="S116" s="14"/>
      <c r="T116" s="29">
        <v>1219399</v>
      </c>
      <c r="U116" s="29">
        <v>1318521</v>
      </c>
      <c r="V116" s="29">
        <v>1260131</v>
      </c>
      <c r="W116" s="29">
        <v>1317388</v>
      </c>
      <c r="X116" s="29">
        <v>1249981</v>
      </c>
      <c r="Y116" s="29">
        <v>1599223</v>
      </c>
      <c r="Z116" s="29">
        <v>1684194</v>
      </c>
      <c r="AA116" s="29">
        <v>1530028</v>
      </c>
      <c r="AB116" s="29">
        <v>2708115</v>
      </c>
      <c r="AC116" s="29">
        <v>2009783</v>
      </c>
      <c r="AD116" s="29">
        <v>1871598</v>
      </c>
      <c r="AE116" s="29">
        <v>2378914</v>
      </c>
      <c r="AF116" s="29">
        <v>2025284</v>
      </c>
      <c r="AG116" s="29">
        <v>2139237</v>
      </c>
      <c r="AH116" s="29">
        <v>2131230</v>
      </c>
      <c r="AI116" s="29">
        <v>2205573</v>
      </c>
      <c r="AJ116" s="29">
        <v>2304569</v>
      </c>
      <c r="AK116" s="29">
        <v>2342654</v>
      </c>
      <c r="AL116" s="29">
        <v>2235723</v>
      </c>
      <c r="AM116" s="29">
        <v>2678238</v>
      </c>
      <c r="AN116" s="29">
        <v>2660747</v>
      </c>
      <c r="AO116" s="29">
        <v>2819376</v>
      </c>
      <c r="AP116" s="29">
        <v>2869288</v>
      </c>
      <c r="AQ116" s="29">
        <v>3073343</v>
      </c>
      <c r="AR116" s="29">
        <v>3196289</v>
      </c>
      <c r="AS116" s="29">
        <v>3323540</v>
      </c>
      <c r="AT116" s="29">
        <v>3084235</v>
      </c>
      <c r="AU116" s="29">
        <v>3050697</v>
      </c>
      <c r="AV116" s="5">
        <v>3143335</v>
      </c>
      <c r="AW116" s="5">
        <v>3433036</v>
      </c>
      <c r="AX116" s="5">
        <v>3445336</v>
      </c>
      <c r="AY116" s="5">
        <v>3547159</v>
      </c>
      <c r="AZ116" s="5">
        <v>3723126</v>
      </c>
      <c r="BA116" s="5">
        <v>3691102</v>
      </c>
      <c r="BB116" s="14"/>
      <c r="BC116" s="14"/>
      <c r="BD116" s="28"/>
      <c r="BE116" s="28"/>
      <c r="BF116" s="14"/>
      <c r="BG116" s="14"/>
      <c r="BH116" s="14"/>
      <c r="BI116" s="14"/>
    </row>
    <row r="117" spans="1:61">
      <c r="A117" s="14"/>
      <c r="B117" s="14" t="s">
        <v>160</v>
      </c>
      <c r="C117" s="14"/>
      <c r="D117" s="14"/>
      <c r="E117" s="14"/>
      <c r="F117" s="14"/>
      <c r="G117" s="14"/>
      <c r="H117" s="14"/>
      <c r="I117" s="14"/>
      <c r="J117" s="14"/>
      <c r="K117" s="14"/>
      <c r="L117" s="14"/>
      <c r="M117" s="14"/>
      <c r="N117" s="14"/>
      <c r="O117" s="14"/>
      <c r="P117" s="14"/>
      <c r="Q117" s="14"/>
      <c r="R117" s="14"/>
      <c r="S117" s="14"/>
      <c r="T117" s="29"/>
      <c r="U117" s="29"/>
      <c r="V117" s="29"/>
      <c r="W117" s="29"/>
      <c r="X117" s="29"/>
      <c r="Y117" s="29"/>
      <c r="Z117" s="29"/>
      <c r="AA117" s="29"/>
      <c r="AB117" s="29"/>
      <c r="AC117" s="29">
        <v>0</v>
      </c>
      <c r="AD117" s="29">
        <v>0</v>
      </c>
      <c r="AE117" s="29">
        <v>0</v>
      </c>
      <c r="AF117" s="29">
        <v>0</v>
      </c>
      <c r="AG117" s="29">
        <v>0</v>
      </c>
      <c r="AH117" s="29">
        <v>0</v>
      </c>
      <c r="AI117" s="29">
        <v>0</v>
      </c>
      <c r="AJ117" s="29">
        <v>0</v>
      </c>
      <c r="AK117" s="29">
        <v>0</v>
      </c>
      <c r="AL117" s="29">
        <v>0</v>
      </c>
      <c r="AM117" s="29">
        <v>0</v>
      </c>
      <c r="AN117" s="29">
        <v>0</v>
      </c>
      <c r="AO117" s="29">
        <v>0</v>
      </c>
      <c r="AP117" s="29">
        <v>0</v>
      </c>
      <c r="AQ117" s="29">
        <v>0</v>
      </c>
      <c r="AR117" s="29">
        <v>0</v>
      </c>
      <c r="AS117" s="29">
        <v>0</v>
      </c>
      <c r="AT117" s="29">
        <v>0</v>
      </c>
      <c r="AU117" s="29">
        <v>0</v>
      </c>
      <c r="AV117" s="5">
        <v>0</v>
      </c>
      <c r="AW117" s="5">
        <v>0</v>
      </c>
      <c r="AX117" s="5">
        <v>0</v>
      </c>
      <c r="AY117" s="5">
        <v>0</v>
      </c>
      <c r="AZ117" s="5">
        <v>0</v>
      </c>
      <c r="BA117" s="5">
        <v>0</v>
      </c>
      <c r="BB117" s="14"/>
      <c r="BC117" s="14"/>
      <c r="BD117" s="28"/>
      <c r="BE117" s="28"/>
      <c r="BF117" s="14"/>
      <c r="BG117" s="14"/>
      <c r="BH117" s="14"/>
      <c r="BI117" s="14"/>
    </row>
    <row r="118" spans="1:61">
      <c r="A118" s="14"/>
      <c r="B118" s="56" t="s">
        <v>161</v>
      </c>
      <c r="C118" s="14"/>
      <c r="D118" s="14"/>
      <c r="E118" s="14"/>
      <c r="F118" s="14"/>
      <c r="G118" s="14"/>
      <c r="H118" s="14"/>
      <c r="I118" s="14"/>
      <c r="J118" s="14"/>
      <c r="K118" s="14"/>
      <c r="L118" s="14"/>
      <c r="M118" s="14"/>
      <c r="N118" s="14"/>
      <c r="O118" s="14"/>
      <c r="P118" s="14"/>
      <c r="Q118" s="14"/>
      <c r="R118" s="14"/>
      <c r="S118" s="14"/>
      <c r="T118" s="29">
        <v>1087859</v>
      </c>
      <c r="U118" s="29">
        <v>1263876</v>
      </c>
      <c r="V118" s="29">
        <v>1617319</v>
      </c>
      <c r="W118" s="29">
        <v>2853052</v>
      </c>
      <c r="X118" s="29">
        <v>2030140</v>
      </c>
      <c r="Y118" s="29">
        <v>1882516</v>
      </c>
      <c r="Z118" s="29">
        <v>2738582</v>
      </c>
      <c r="AA118" s="29">
        <v>3202817</v>
      </c>
      <c r="AB118" s="29">
        <v>3901622</v>
      </c>
      <c r="AC118" s="29">
        <v>4319984</v>
      </c>
      <c r="AD118" s="29">
        <v>5108177</v>
      </c>
      <c r="AE118" s="29">
        <v>7165314</v>
      </c>
      <c r="AF118" s="29">
        <v>11129447</v>
      </c>
      <c r="AG118" s="29">
        <v>6514280</v>
      </c>
      <c r="AH118" s="29">
        <v>5273503</v>
      </c>
      <c r="AI118" s="38">
        <v>3836715</v>
      </c>
      <c r="AJ118" s="29">
        <v>3628925</v>
      </c>
      <c r="AK118" s="29">
        <v>3020947</v>
      </c>
      <c r="AL118" s="29">
        <v>2678601</v>
      </c>
      <c r="AM118" s="29">
        <v>2700912</v>
      </c>
      <c r="AN118" s="29">
        <v>3328645</v>
      </c>
      <c r="AO118" s="29">
        <v>2324996</v>
      </c>
      <c r="AP118" s="29">
        <v>2886658</v>
      </c>
      <c r="AQ118" s="29">
        <v>3091748</v>
      </c>
      <c r="AR118" s="29">
        <v>2082473</v>
      </c>
      <c r="AS118" s="29">
        <v>5404742</v>
      </c>
      <c r="AT118" s="29">
        <v>5542078</v>
      </c>
      <c r="AU118" s="29">
        <v>4900872</v>
      </c>
      <c r="AV118" s="5">
        <v>6007951</v>
      </c>
      <c r="AW118" s="5">
        <v>5217028</v>
      </c>
      <c r="AX118" s="5">
        <v>4835574</v>
      </c>
      <c r="AY118" s="5">
        <v>8504342</v>
      </c>
      <c r="AZ118" s="5">
        <v>3800559</v>
      </c>
      <c r="BA118" s="5">
        <v>4160720</v>
      </c>
      <c r="BB118" s="14"/>
      <c r="BC118" s="14"/>
      <c r="BD118" s="28"/>
      <c r="BE118" s="28"/>
      <c r="BF118" s="14"/>
      <c r="BG118" s="14"/>
      <c r="BH118" s="14"/>
      <c r="BI118" s="14"/>
    </row>
    <row r="119" spans="1:61">
      <c r="A119" s="14"/>
      <c r="B119" s="58"/>
      <c r="C119" s="14" t="s">
        <v>162</v>
      </c>
      <c r="D119" s="14"/>
      <c r="E119" s="14"/>
      <c r="F119" s="14"/>
      <c r="G119" s="14"/>
      <c r="H119" s="14"/>
      <c r="I119" s="14"/>
      <c r="J119" s="14"/>
      <c r="K119" s="14"/>
      <c r="L119" s="14"/>
      <c r="M119" s="14"/>
      <c r="N119" s="14"/>
      <c r="O119" s="14"/>
      <c r="P119" s="14"/>
      <c r="Q119" s="14"/>
      <c r="R119" s="14"/>
      <c r="S119" s="14"/>
      <c r="T119" s="29"/>
      <c r="U119" s="29"/>
      <c r="V119" s="29"/>
      <c r="W119" s="29"/>
      <c r="X119" s="29"/>
      <c r="Y119" s="29"/>
      <c r="Z119" s="29"/>
      <c r="AA119" s="29"/>
      <c r="AB119" s="29"/>
      <c r="AC119" s="29">
        <v>35517</v>
      </c>
      <c r="AD119" s="29">
        <v>52920</v>
      </c>
      <c r="AE119" s="29">
        <v>64333</v>
      </c>
      <c r="AF119" s="29">
        <v>75292</v>
      </c>
      <c r="AG119" s="29">
        <v>83068</v>
      </c>
      <c r="AH119" s="29">
        <v>79572</v>
      </c>
      <c r="AI119" s="29">
        <v>64545</v>
      </c>
      <c r="AJ119" s="29">
        <v>71599</v>
      </c>
      <c r="AK119" s="29">
        <v>51359</v>
      </c>
      <c r="AL119" s="29">
        <v>54609</v>
      </c>
      <c r="AM119" s="29">
        <v>52476</v>
      </c>
      <c r="AN119" s="29">
        <v>62547</v>
      </c>
      <c r="AO119" s="29">
        <v>51125</v>
      </c>
      <c r="AP119" s="29">
        <v>59910</v>
      </c>
      <c r="AQ119" s="29">
        <v>67161</v>
      </c>
      <c r="AR119" s="29">
        <v>41599</v>
      </c>
      <c r="AS119" s="29">
        <v>54542</v>
      </c>
      <c r="AT119" s="29">
        <v>131399</v>
      </c>
      <c r="AU119" s="29">
        <v>78413</v>
      </c>
      <c r="AV119" s="5">
        <v>96016</v>
      </c>
      <c r="AW119" s="5">
        <v>117619</v>
      </c>
      <c r="AX119" s="5">
        <v>93919</v>
      </c>
      <c r="AY119" s="5">
        <v>127055</v>
      </c>
      <c r="AZ119" s="5">
        <v>74400</v>
      </c>
      <c r="BA119" s="5">
        <v>87878</v>
      </c>
      <c r="BB119" s="14"/>
      <c r="BC119" s="14"/>
      <c r="BD119" s="28"/>
      <c r="BE119" s="28"/>
      <c r="BF119" s="14"/>
      <c r="BG119" s="14"/>
      <c r="BH119" s="14"/>
      <c r="BI119" s="14"/>
    </row>
    <row r="120" spans="1:61">
      <c r="A120" s="14"/>
      <c r="B120" s="14" t="s">
        <v>71</v>
      </c>
      <c r="C120" s="14"/>
      <c r="D120" s="14"/>
      <c r="E120" s="14"/>
      <c r="F120" s="14"/>
      <c r="G120" s="14"/>
      <c r="H120" s="14"/>
      <c r="I120" s="14"/>
      <c r="J120" s="14"/>
      <c r="K120" s="14"/>
      <c r="L120" s="14"/>
      <c r="M120" s="14"/>
      <c r="N120" s="14"/>
      <c r="O120" s="14"/>
      <c r="P120" s="14"/>
      <c r="Q120" s="14"/>
      <c r="R120" s="14"/>
      <c r="S120" s="14"/>
      <c r="T120" s="29"/>
      <c r="U120" s="29"/>
      <c r="V120" s="29"/>
      <c r="W120" s="29"/>
      <c r="X120" s="29"/>
      <c r="Y120" s="29"/>
      <c r="Z120" s="29"/>
      <c r="AA120" s="29"/>
      <c r="AB120" s="29"/>
      <c r="AC120" s="29">
        <v>4318896</v>
      </c>
      <c r="AD120" s="29">
        <v>5107818</v>
      </c>
      <c r="AE120" s="29">
        <v>7165065</v>
      </c>
      <c r="AF120" s="29">
        <v>11129197</v>
      </c>
      <c r="AG120" s="29">
        <v>6514029</v>
      </c>
      <c r="AH120" s="29">
        <v>4743434</v>
      </c>
      <c r="AI120" s="29">
        <v>3836327</v>
      </c>
      <c r="AJ120" s="29">
        <f t="shared" ref="AJ120:AL120" si="25">AJ118</f>
        <v>3628925</v>
      </c>
      <c r="AK120" s="29">
        <f t="shared" si="25"/>
        <v>3020947</v>
      </c>
      <c r="AL120" s="29">
        <f t="shared" si="25"/>
        <v>2678601</v>
      </c>
      <c r="AM120" s="29">
        <f>AM118</f>
        <v>2700912</v>
      </c>
      <c r="AN120" s="29">
        <v>3328645</v>
      </c>
      <c r="AO120" s="29">
        <v>2324996</v>
      </c>
      <c r="AP120" s="29">
        <v>2886658</v>
      </c>
      <c r="AQ120" s="29">
        <v>3091748</v>
      </c>
      <c r="AR120" s="57">
        <v>2082473</v>
      </c>
      <c r="AS120" s="57">
        <v>5404742</v>
      </c>
      <c r="AT120" s="57">
        <v>5542078</v>
      </c>
      <c r="AU120" s="5">
        <v>4900872</v>
      </c>
      <c r="AV120" s="5">
        <v>6007951</v>
      </c>
      <c r="AW120" s="5">
        <v>5217028</v>
      </c>
      <c r="AX120" s="5">
        <v>4835574</v>
      </c>
      <c r="AY120" s="5">
        <v>8504342</v>
      </c>
      <c r="AZ120" s="5">
        <v>3800559</v>
      </c>
      <c r="BA120" s="5">
        <v>4160720</v>
      </c>
      <c r="BB120" s="14"/>
      <c r="BC120" s="14"/>
      <c r="BD120" s="28"/>
      <c r="BE120" s="28"/>
      <c r="BF120" s="14"/>
      <c r="BG120" s="14"/>
      <c r="BH120" s="14"/>
      <c r="BI120" s="14"/>
    </row>
    <row r="121" spans="1:61">
      <c r="A121" s="14"/>
      <c r="B121" s="14"/>
      <c r="C121" s="14" t="s">
        <v>163</v>
      </c>
      <c r="D121" s="14"/>
      <c r="E121" s="14"/>
      <c r="F121" s="14"/>
      <c r="G121" s="14"/>
      <c r="H121" s="14"/>
      <c r="I121" s="14"/>
      <c r="J121" s="14"/>
      <c r="K121" s="14"/>
      <c r="L121" s="14"/>
      <c r="M121" s="14"/>
      <c r="N121" s="14"/>
      <c r="O121" s="14"/>
      <c r="P121" s="14"/>
      <c r="Q121" s="14"/>
      <c r="R121" s="14"/>
      <c r="S121" s="14"/>
      <c r="T121" s="29"/>
      <c r="U121" s="29"/>
      <c r="V121" s="29"/>
      <c r="W121" s="29"/>
      <c r="X121" s="29"/>
      <c r="Y121" s="29"/>
      <c r="Z121" s="29"/>
      <c r="AA121" s="29"/>
      <c r="AB121" s="29"/>
      <c r="AC121" s="29">
        <v>116113</v>
      </c>
      <c r="AD121" s="29">
        <v>1133591</v>
      </c>
      <c r="AE121" s="29">
        <v>670127</v>
      </c>
      <c r="AF121" s="29">
        <v>299340</v>
      </c>
      <c r="AG121" s="29">
        <v>1090295</v>
      </c>
      <c r="AH121" s="29">
        <v>245940</v>
      </c>
      <c r="AI121" s="29">
        <v>570452</v>
      </c>
      <c r="AJ121" s="29">
        <v>257826</v>
      </c>
      <c r="AK121" s="29">
        <v>145465</v>
      </c>
      <c r="AL121" s="29">
        <v>231544</v>
      </c>
      <c r="AM121" s="29">
        <v>300290</v>
      </c>
      <c r="AN121" s="29">
        <v>667487</v>
      </c>
      <c r="AO121" s="29">
        <v>466599</v>
      </c>
      <c r="AP121" s="29">
        <v>660800</v>
      </c>
      <c r="AQ121" s="29">
        <v>395214</v>
      </c>
      <c r="AR121" s="29">
        <v>378735</v>
      </c>
      <c r="AS121" s="29">
        <v>1480410</v>
      </c>
      <c r="AT121" s="29">
        <v>1756952</v>
      </c>
      <c r="AU121" s="29">
        <v>1912396</v>
      </c>
      <c r="AV121" s="5">
        <v>2879623</v>
      </c>
      <c r="AW121" s="5">
        <v>667027</v>
      </c>
      <c r="AX121" s="5">
        <v>860371</v>
      </c>
      <c r="AY121" s="5">
        <v>3689457</v>
      </c>
      <c r="AZ121" s="5">
        <v>201643</v>
      </c>
      <c r="BA121" s="5">
        <v>645003</v>
      </c>
      <c r="BB121" s="14"/>
      <c r="BC121" s="14"/>
      <c r="BD121" s="28"/>
      <c r="BE121" s="28"/>
      <c r="BF121" s="29"/>
      <c r="BG121" s="29"/>
      <c r="BH121" s="29"/>
      <c r="BI121" s="29"/>
    </row>
    <row r="122" spans="1:61">
      <c r="A122" s="14"/>
      <c r="B122" s="14"/>
      <c r="C122" s="14" t="s">
        <v>164</v>
      </c>
      <c r="D122" s="14"/>
      <c r="E122" s="14"/>
      <c r="F122" s="14"/>
      <c r="G122" s="14"/>
      <c r="H122" s="14"/>
      <c r="I122" s="14"/>
      <c r="J122" s="14"/>
      <c r="K122" s="14"/>
      <c r="L122" s="14"/>
      <c r="M122" s="14"/>
      <c r="N122" s="14"/>
      <c r="O122" s="14"/>
      <c r="P122" s="14"/>
      <c r="Q122" s="14"/>
      <c r="R122" s="14"/>
      <c r="S122" s="14"/>
      <c r="T122" s="29"/>
      <c r="U122" s="29"/>
      <c r="V122" s="29"/>
      <c r="W122" s="29"/>
      <c r="X122" s="29"/>
      <c r="Y122" s="29"/>
      <c r="Z122" s="29"/>
      <c r="AA122" s="29"/>
      <c r="AB122" s="29"/>
      <c r="AC122" s="29">
        <v>4189823</v>
      </c>
      <c r="AD122" s="29">
        <v>3956312</v>
      </c>
      <c r="AE122" s="29">
        <v>6476810</v>
      </c>
      <c r="AF122" s="29">
        <v>10742780</v>
      </c>
      <c r="AG122" s="29">
        <v>5357088</v>
      </c>
      <c r="AH122" s="29">
        <v>4471361</v>
      </c>
      <c r="AI122" s="29">
        <v>3173561</v>
      </c>
      <c r="AJ122" s="29">
        <v>3200343</v>
      </c>
      <c r="AK122" s="29">
        <v>2670626</v>
      </c>
      <c r="AL122" s="29">
        <v>2182749</v>
      </c>
      <c r="AM122" s="29">
        <v>2212001</v>
      </c>
      <c r="AN122" s="29">
        <v>2300013</v>
      </c>
      <c r="AO122" s="29">
        <v>1661838</v>
      </c>
      <c r="AP122" s="29">
        <v>1871585</v>
      </c>
      <c r="AQ122" s="29">
        <v>1992771</v>
      </c>
      <c r="AR122" s="29">
        <v>1257386</v>
      </c>
      <c r="AS122" s="29">
        <v>3008774</v>
      </c>
      <c r="AT122" s="29">
        <v>2816098</v>
      </c>
      <c r="AU122" s="29">
        <v>2212556</v>
      </c>
      <c r="AV122" s="5">
        <v>2455719</v>
      </c>
      <c r="AW122" s="5">
        <v>3894638</v>
      </c>
      <c r="AX122" s="5">
        <v>3443087</v>
      </c>
      <c r="AY122" s="5">
        <v>4402953</v>
      </c>
      <c r="AZ122" s="5">
        <v>3171521</v>
      </c>
      <c r="BA122" s="5">
        <v>2993036</v>
      </c>
      <c r="BB122" s="14"/>
      <c r="BC122" s="14"/>
      <c r="BD122" s="28"/>
      <c r="BE122" s="28"/>
      <c r="BF122" s="14"/>
      <c r="BG122" s="14"/>
      <c r="BH122" s="14"/>
      <c r="BI122" s="14"/>
    </row>
    <row r="123" spans="1:61">
      <c r="A123" s="14"/>
      <c r="B123" s="14"/>
      <c r="C123" s="14" t="s">
        <v>76</v>
      </c>
      <c r="D123" s="14"/>
      <c r="E123" s="14"/>
      <c r="F123" s="14"/>
      <c r="G123" s="14"/>
      <c r="H123" s="14"/>
      <c r="I123" s="14"/>
      <c r="J123" s="14"/>
      <c r="K123" s="14"/>
      <c r="L123" s="14"/>
      <c r="M123" s="14"/>
      <c r="N123" s="14"/>
      <c r="O123" s="14"/>
      <c r="P123" s="14"/>
      <c r="Q123" s="14"/>
      <c r="R123" s="14"/>
      <c r="S123" s="14"/>
      <c r="T123" s="29"/>
      <c r="U123" s="29"/>
      <c r="V123" s="29"/>
      <c r="W123" s="29"/>
      <c r="X123" s="29"/>
      <c r="Y123" s="29"/>
      <c r="Z123" s="29"/>
      <c r="AA123" s="29"/>
      <c r="AB123" s="29"/>
      <c r="AC123" s="29">
        <v>12960</v>
      </c>
      <c r="AD123" s="29">
        <v>17915</v>
      </c>
      <c r="AE123" s="29">
        <v>18128</v>
      </c>
      <c r="AF123" s="29">
        <v>87077</v>
      </c>
      <c r="AG123" s="29">
        <v>66646</v>
      </c>
      <c r="AH123" s="29">
        <v>26133</v>
      </c>
      <c r="AI123" s="29">
        <v>92314</v>
      </c>
      <c r="AJ123" s="29">
        <v>170756</v>
      </c>
      <c r="AK123" s="29">
        <v>204856</v>
      </c>
      <c r="AL123" s="29">
        <v>264308</v>
      </c>
      <c r="AM123" s="29">
        <v>188621</v>
      </c>
      <c r="AN123" s="29">
        <v>361145</v>
      </c>
      <c r="AO123" s="29">
        <v>196559</v>
      </c>
      <c r="AP123" s="29">
        <v>354273</v>
      </c>
      <c r="AQ123" s="29">
        <v>703763</v>
      </c>
      <c r="AR123" s="29">
        <v>446352</v>
      </c>
      <c r="AS123" s="29">
        <v>915558</v>
      </c>
      <c r="AT123" s="29">
        <v>969028</v>
      </c>
      <c r="AU123" s="29">
        <v>775920</v>
      </c>
      <c r="AV123" s="5">
        <v>672609</v>
      </c>
      <c r="AW123" s="5">
        <v>655363</v>
      </c>
      <c r="AX123" s="5">
        <v>532116</v>
      </c>
      <c r="AY123" s="5">
        <v>411932</v>
      </c>
      <c r="AZ123" s="5">
        <v>427395</v>
      </c>
      <c r="BA123" s="5">
        <v>522681</v>
      </c>
      <c r="BB123" s="14"/>
      <c r="BC123" s="14"/>
      <c r="BD123" s="28"/>
      <c r="BE123" s="28"/>
      <c r="BF123" s="29"/>
      <c r="BG123" s="29"/>
      <c r="BH123" s="29"/>
      <c r="BI123" s="29"/>
    </row>
    <row r="124" spans="1:61">
      <c r="A124" s="14"/>
      <c r="B124" s="14" t="s">
        <v>72</v>
      </c>
      <c r="C124" s="14"/>
      <c r="D124" s="14"/>
      <c r="E124" s="14"/>
      <c r="F124" s="14"/>
      <c r="G124" s="14"/>
      <c r="H124" s="14"/>
      <c r="I124" s="14"/>
      <c r="J124" s="14"/>
      <c r="K124" s="14"/>
      <c r="L124" s="14"/>
      <c r="M124" s="14"/>
      <c r="N124" s="14"/>
      <c r="O124" s="14"/>
      <c r="P124" s="14"/>
      <c r="Q124" s="14"/>
      <c r="R124" s="14"/>
      <c r="S124" s="14"/>
      <c r="T124" s="29"/>
      <c r="U124" s="29"/>
      <c r="V124" s="29"/>
      <c r="W124" s="29"/>
      <c r="X124" s="29"/>
      <c r="Y124" s="29"/>
      <c r="Z124" s="29"/>
      <c r="AA124" s="29"/>
      <c r="AB124" s="29"/>
      <c r="AC124" s="29">
        <v>0</v>
      </c>
      <c r="AD124" s="29">
        <v>0</v>
      </c>
      <c r="AE124" s="29">
        <v>0</v>
      </c>
      <c r="AF124" s="29">
        <v>0</v>
      </c>
      <c r="AG124" s="29">
        <v>0</v>
      </c>
      <c r="AH124" s="29">
        <v>529564</v>
      </c>
      <c r="AI124" s="29">
        <v>0</v>
      </c>
      <c r="AJ124" s="29">
        <v>0</v>
      </c>
      <c r="AK124" s="29">
        <v>0</v>
      </c>
      <c r="AL124" s="29">
        <v>0</v>
      </c>
      <c r="AM124" s="29">
        <v>0</v>
      </c>
      <c r="AN124" s="29">
        <v>0</v>
      </c>
      <c r="AO124" s="29">
        <v>0</v>
      </c>
      <c r="AP124" s="29">
        <v>0</v>
      </c>
      <c r="AQ124" s="29">
        <v>0</v>
      </c>
      <c r="AR124" s="29">
        <v>0</v>
      </c>
      <c r="AS124" s="29">
        <v>0</v>
      </c>
      <c r="AT124" s="29">
        <v>0</v>
      </c>
      <c r="AU124" s="29">
        <v>0</v>
      </c>
      <c r="AV124" s="14">
        <v>0</v>
      </c>
      <c r="AW124" s="14">
        <v>0</v>
      </c>
      <c r="AX124" s="14">
        <v>0</v>
      </c>
      <c r="AY124" s="5">
        <v>0</v>
      </c>
      <c r="AZ124" s="5">
        <v>0</v>
      </c>
      <c r="BA124" s="5">
        <v>0</v>
      </c>
      <c r="BB124" s="14"/>
      <c r="BC124" s="14"/>
      <c r="BD124" s="28"/>
      <c r="BE124" s="28"/>
      <c r="BF124" s="14"/>
      <c r="BG124" s="14"/>
      <c r="BH124" s="14"/>
      <c r="BI124" s="14"/>
    </row>
    <row r="125" spans="1:61">
      <c r="A125" s="14"/>
      <c r="B125" s="14" t="s">
        <v>73</v>
      </c>
      <c r="C125" s="14"/>
      <c r="D125" s="14"/>
      <c r="E125" s="14"/>
      <c r="F125" s="14"/>
      <c r="G125" s="14"/>
      <c r="H125" s="14"/>
      <c r="I125" s="14"/>
      <c r="J125" s="14"/>
      <c r="K125" s="14"/>
      <c r="L125" s="14"/>
      <c r="M125" s="14"/>
      <c r="N125" s="14"/>
      <c r="O125" s="14"/>
      <c r="P125" s="14"/>
      <c r="Q125" s="14"/>
      <c r="R125" s="14"/>
      <c r="S125" s="14"/>
      <c r="T125" s="29"/>
      <c r="U125" s="29"/>
      <c r="V125" s="29"/>
      <c r="W125" s="29"/>
      <c r="X125" s="29"/>
      <c r="Y125" s="29"/>
      <c r="Z125" s="29"/>
      <c r="AA125" s="29"/>
      <c r="AB125" s="29"/>
      <c r="AC125" s="29">
        <v>1088</v>
      </c>
      <c r="AD125" s="29">
        <v>359</v>
      </c>
      <c r="AE125" s="29">
        <v>249</v>
      </c>
      <c r="AF125" s="29">
        <v>250</v>
      </c>
      <c r="AG125" s="29">
        <v>251</v>
      </c>
      <c r="AH125" s="29">
        <v>505</v>
      </c>
      <c r="AI125" s="29">
        <v>388</v>
      </c>
      <c r="AJ125" s="29">
        <v>0</v>
      </c>
      <c r="AK125" s="29">
        <v>0</v>
      </c>
      <c r="AL125" s="29">
        <v>0</v>
      </c>
      <c r="AM125" s="29">
        <v>0</v>
      </c>
      <c r="AN125" s="29">
        <v>0</v>
      </c>
      <c r="AO125" s="29">
        <v>0</v>
      </c>
      <c r="AP125" s="29">
        <v>0</v>
      </c>
      <c r="AQ125" s="29">
        <v>0</v>
      </c>
      <c r="AR125" s="29">
        <v>0</v>
      </c>
      <c r="AS125" s="29">
        <v>0</v>
      </c>
      <c r="AT125" s="29">
        <v>0</v>
      </c>
      <c r="AU125" s="29">
        <v>0</v>
      </c>
      <c r="AV125" s="14">
        <v>0</v>
      </c>
      <c r="AW125" s="14">
        <v>0</v>
      </c>
      <c r="AX125" s="14">
        <v>0</v>
      </c>
      <c r="AY125" s="5">
        <v>0</v>
      </c>
      <c r="AZ125" s="5">
        <v>0</v>
      </c>
      <c r="BA125" s="5">
        <v>0</v>
      </c>
      <c r="BB125" s="14"/>
      <c r="BC125" s="14"/>
      <c r="BD125" s="28"/>
      <c r="BE125" s="28"/>
      <c r="BF125" s="14"/>
      <c r="BG125" s="14"/>
      <c r="BH125" s="14"/>
      <c r="BI125" s="14"/>
    </row>
    <row r="126" spans="1:61">
      <c r="A126" s="14"/>
      <c r="B126" s="73" t="s">
        <v>64</v>
      </c>
      <c r="C126" s="14"/>
      <c r="D126" s="14"/>
      <c r="E126" s="14"/>
      <c r="F126" s="14"/>
      <c r="G126" s="14"/>
      <c r="H126" s="14"/>
      <c r="I126" s="14"/>
      <c r="J126" s="14"/>
      <c r="K126" s="14"/>
      <c r="L126" s="14"/>
      <c r="M126" s="14"/>
      <c r="N126" s="14"/>
      <c r="O126" s="14"/>
      <c r="P126" s="14"/>
      <c r="Q126" s="14"/>
      <c r="R126" s="14"/>
      <c r="S126" s="14"/>
      <c r="T126" s="29">
        <v>13181025</v>
      </c>
      <c r="U126" s="29">
        <v>14245300</v>
      </c>
      <c r="V126" s="29">
        <v>15676681</v>
      </c>
      <c r="W126" s="29">
        <v>16249789</v>
      </c>
      <c r="X126" s="29">
        <v>16810144</v>
      </c>
      <c r="Y126" s="29">
        <v>17172909</v>
      </c>
      <c r="Z126" s="29">
        <v>19453904</v>
      </c>
      <c r="AA126" s="29">
        <v>20255266</v>
      </c>
      <c r="AB126" s="29">
        <v>23618153</v>
      </c>
      <c r="AC126" s="29">
        <v>25381058</v>
      </c>
      <c r="AD126" s="29">
        <v>27479537</v>
      </c>
      <c r="AE126" s="29">
        <v>31044730</v>
      </c>
      <c r="AF126" s="29">
        <v>35127782</v>
      </c>
      <c r="AG126" s="29">
        <v>32437204</v>
      </c>
      <c r="AH126" s="29">
        <v>31723110</v>
      </c>
      <c r="AI126" s="29">
        <v>30746236</v>
      </c>
      <c r="AJ126" s="29">
        <v>31013411</v>
      </c>
      <c r="AK126" s="29">
        <v>30818003</v>
      </c>
      <c r="AL126" s="29">
        <v>30557517</v>
      </c>
      <c r="AM126" s="29">
        <v>32409540</v>
      </c>
      <c r="AN126" s="29">
        <v>31039136</v>
      </c>
      <c r="AO126" s="29">
        <v>29913059</v>
      </c>
      <c r="AP126" s="29">
        <v>29833102</v>
      </c>
      <c r="AQ126" s="29">
        <v>30172816</v>
      </c>
      <c r="AR126" s="29">
        <v>29732019</v>
      </c>
      <c r="AS126" s="29">
        <v>34277455</v>
      </c>
      <c r="AT126" s="29">
        <v>34842491</v>
      </c>
      <c r="AU126" s="29">
        <v>35324474</v>
      </c>
      <c r="AV126" s="57">
        <f>AV110+AV111+AV112+AV113+AV114+AV115+AV116+AV117+AV118</f>
        <v>35848261</v>
      </c>
      <c r="AW126" s="57">
        <f>AW110+AW111+AW112+AW113+AW114+AW115+AW116+AW117+AW118</f>
        <v>37231571</v>
      </c>
      <c r="AX126" s="57">
        <v>38022545</v>
      </c>
      <c r="AY126" s="57">
        <v>41554467</v>
      </c>
      <c r="AZ126" s="5">
        <v>36487210</v>
      </c>
      <c r="BA126" s="5">
        <v>37988768</v>
      </c>
      <c r="BB126" s="14"/>
      <c r="BC126" s="14"/>
      <c r="BD126" s="28"/>
      <c r="BE126" s="28"/>
      <c r="BF126" s="14"/>
      <c r="BG126" s="14"/>
      <c r="BH126" s="14"/>
      <c r="BI126" s="14"/>
    </row>
    <row r="127" spans="1:61">
      <c r="A127" s="14" t="s">
        <v>165</v>
      </c>
      <c r="B127" s="14" t="s">
        <v>65</v>
      </c>
      <c r="C127" s="14"/>
      <c r="D127" s="14"/>
      <c r="E127" s="14"/>
      <c r="F127" s="14"/>
      <c r="G127" s="14"/>
      <c r="H127" s="14"/>
      <c r="I127" s="14"/>
      <c r="J127" s="14"/>
      <c r="K127" s="14"/>
      <c r="L127" s="14"/>
      <c r="M127" s="14"/>
      <c r="N127" s="14"/>
      <c r="O127" s="14"/>
      <c r="P127" s="14"/>
      <c r="Q127" s="14"/>
      <c r="R127" s="14"/>
      <c r="S127" s="14"/>
      <c r="T127" s="29"/>
      <c r="U127" s="29"/>
      <c r="V127" s="29"/>
      <c r="W127" s="29"/>
      <c r="X127" s="29"/>
      <c r="Y127" s="29"/>
      <c r="Z127" s="29"/>
      <c r="AA127" s="29"/>
      <c r="AB127" s="29"/>
      <c r="AC127" s="29">
        <v>7502398</v>
      </c>
      <c r="AD127" s="29">
        <v>7941322</v>
      </c>
      <c r="AE127" s="29">
        <v>8690848</v>
      </c>
      <c r="AF127" s="29">
        <v>8809958</v>
      </c>
      <c r="AG127" s="29">
        <v>9002711</v>
      </c>
      <c r="AH127" s="29">
        <v>9244984</v>
      </c>
      <c r="AI127" s="29">
        <v>9506698</v>
      </c>
      <c r="AJ127" s="29">
        <v>9472802</v>
      </c>
      <c r="AK127" s="29">
        <v>8760337</v>
      </c>
      <c r="AL127" s="29">
        <v>9041728</v>
      </c>
      <c r="AM127" s="29">
        <v>9079715</v>
      </c>
      <c r="AN127" s="29">
        <v>9078279</v>
      </c>
      <c r="AO127" s="29">
        <v>8118679</v>
      </c>
      <c r="AP127" s="29">
        <v>8047507</v>
      </c>
      <c r="AQ127" s="29">
        <v>7347656</v>
      </c>
      <c r="AR127" s="29">
        <v>7485323</v>
      </c>
      <c r="AS127" s="29">
        <v>7532068</v>
      </c>
      <c r="AT127" s="29">
        <v>7688110</v>
      </c>
      <c r="AU127" s="29">
        <v>7698501</v>
      </c>
      <c r="AV127" s="5">
        <v>7178326</v>
      </c>
      <c r="AW127" s="5">
        <v>6828511</v>
      </c>
      <c r="AX127" s="5">
        <v>6837730</v>
      </c>
      <c r="AY127" s="85">
        <v>6394536</v>
      </c>
      <c r="AZ127" s="5">
        <v>6151617</v>
      </c>
      <c r="BA127" s="5">
        <v>5659104</v>
      </c>
      <c r="BB127" s="14"/>
      <c r="BC127" s="14"/>
      <c r="BD127" s="28"/>
      <c r="BE127" s="28"/>
      <c r="BF127" s="14"/>
      <c r="BG127" s="14"/>
      <c r="BH127" s="14"/>
      <c r="BI127" s="14"/>
    </row>
    <row r="128" spans="1:61">
      <c r="A128" s="14"/>
      <c r="B128" s="14"/>
      <c r="C128" s="14" t="s">
        <v>66</v>
      </c>
      <c r="D128" s="14"/>
      <c r="E128" s="14"/>
      <c r="F128" s="14"/>
      <c r="G128" s="14"/>
      <c r="H128" s="14"/>
      <c r="I128" s="14"/>
      <c r="J128" s="14"/>
      <c r="K128" s="14"/>
      <c r="L128" s="14"/>
      <c r="M128" s="14"/>
      <c r="N128" s="14"/>
      <c r="O128" s="14"/>
      <c r="P128" s="14"/>
      <c r="Q128" s="14"/>
      <c r="R128" s="14"/>
      <c r="S128" s="14"/>
      <c r="T128" s="29"/>
      <c r="U128" s="29"/>
      <c r="V128" s="29"/>
      <c r="W128" s="29"/>
      <c r="X128" s="29"/>
      <c r="Y128" s="29"/>
      <c r="Z128" s="29"/>
      <c r="AA128" s="29"/>
      <c r="AB128" s="29"/>
      <c r="AC128" s="29">
        <v>5836705</v>
      </c>
      <c r="AD128" s="29">
        <v>6219848</v>
      </c>
      <c r="AE128" s="29">
        <v>6570326</v>
      </c>
      <c r="AF128" s="29">
        <v>6739832</v>
      </c>
      <c r="AG128" s="29">
        <v>6803246</v>
      </c>
      <c r="AH128" s="29">
        <v>6911349</v>
      </c>
      <c r="AI128" s="29">
        <v>6937609</v>
      </c>
      <c r="AJ128" s="29">
        <v>6800139</v>
      </c>
      <c r="AK128" s="29">
        <v>6508032</v>
      </c>
      <c r="AL128" s="29">
        <v>6251467</v>
      </c>
      <c r="AM128" s="29">
        <v>6118372</v>
      </c>
      <c r="AN128" s="29">
        <v>5586660</v>
      </c>
      <c r="AO128" s="29">
        <v>5155786</v>
      </c>
      <c r="AP128" s="29">
        <v>4933373</v>
      </c>
      <c r="AQ128" s="29">
        <v>4732928</v>
      </c>
      <c r="AR128" s="29">
        <v>4831057</v>
      </c>
      <c r="AS128" s="29">
        <v>4807472</v>
      </c>
      <c r="AT128" s="29">
        <v>4606289</v>
      </c>
      <c r="AU128" s="29">
        <v>4489103</v>
      </c>
      <c r="AV128" s="5">
        <v>4401265</v>
      </c>
      <c r="AW128" s="5">
        <v>4208689</v>
      </c>
      <c r="AX128" s="5">
        <v>3935696</v>
      </c>
      <c r="AY128" s="85">
        <v>3766943</v>
      </c>
      <c r="AZ128" s="5">
        <v>3633068</v>
      </c>
      <c r="BA128" s="5">
        <v>3416137</v>
      </c>
      <c r="BB128" s="14"/>
      <c r="BC128" s="14"/>
      <c r="BD128" s="28"/>
      <c r="BE128" s="28"/>
      <c r="BF128" s="14"/>
      <c r="BG128" s="14"/>
      <c r="BH128" s="14"/>
      <c r="BI128" s="14"/>
    </row>
    <row r="129" spans="1:61">
      <c r="A129" s="14"/>
      <c r="B129" s="14" t="s">
        <v>69</v>
      </c>
      <c r="C129" s="14"/>
      <c r="D129" s="14"/>
      <c r="E129" s="14"/>
      <c r="F129" s="14"/>
      <c r="G129" s="14"/>
      <c r="H129" s="14"/>
      <c r="I129" s="14"/>
      <c r="J129" s="14"/>
      <c r="K129" s="14"/>
      <c r="L129" s="14"/>
      <c r="M129" s="14"/>
      <c r="N129" s="14"/>
      <c r="O129" s="14"/>
      <c r="P129" s="14"/>
      <c r="Q129" s="14"/>
      <c r="R129" s="14"/>
      <c r="S129" s="14"/>
      <c r="T129" s="29"/>
      <c r="U129" s="29"/>
      <c r="V129" s="29"/>
      <c r="W129" s="29"/>
      <c r="X129" s="29"/>
      <c r="Y129" s="29"/>
      <c r="Z129" s="29"/>
      <c r="AA129" s="29"/>
      <c r="AB129" s="29"/>
      <c r="AC129" s="29">
        <v>675057</v>
      </c>
      <c r="AD129" s="29">
        <v>710134</v>
      </c>
      <c r="AE129" s="29">
        <v>759239</v>
      </c>
      <c r="AF129" s="29">
        <v>808595</v>
      </c>
      <c r="AG129" s="29">
        <v>881438</v>
      </c>
      <c r="AH129" s="29">
        <v>1047308</v>
      </c>
      <c r="AI129" s="29">
        <v>1095718</v>
      </c>
      <c r="AJ129" s="29">
        <v>1282964</v>
      </c>
      <c r="AK129" s="29">
        <v>1294855</v>
      </c>
      <c r="AL129" s="29">
        <v>1380796</v>
      </c>
      <c r="AM129" s="29">
        <v>1421104</v>
      </c>
      <c r="AN129" s="29">
        <v>1199834</v>
      </c>
      <c r="AO129" s="29">
        <v>1196509</v>
      </c>
      <c r="AP129" s="29">
        <v>1433561</v>
      </c>
      <c r="AQ129" s="29">
        <v>1345721</v>
      </c>
      <c r="AR129" s="29">
        <v>1415943</v>
      </c>
      <c r="AS129" s="29">
        <v>1450631</v>
      </c>
      <c r="AT129" s="29">
        <v>1599690</v>
      </c>
      <c r="AU129" s="29">
        <v>1620551</v>
      </c>
      <c r="AV129" s="5">
        <v>1726486</v>
      </c>
      <c r="AW129" s="5">
        <v>1827306</v>
      </c>
      <c r="AX129" s="5">
        <v>2143224</v>
      </c>
      <c r="AY129" s="85">
        <v>2370844</v>
      </c>
      <c r="AZ129" s="5">
        <v>2316224</v>
      </c>
      <c r="BA129" s="5">
        <v>2517629</v>
      </c>
      <c r="BB129" s="14"/>
      <c r="BC129" s="14"/>
      <c r="BD129" s="28"/>
      <c r="BE129" s="28"/>
      <c r="BF129" s="14"/>
      <c r="BG129" s="14"/>
      <c r="BH129" s="14"/>
      <c r="BI129" s="14"/>
    </row>
    <row r="130" spans="1:61">
      <c r="A130" s="14"/>
      <c r="B130" s="14" t="s">
        <v>74</v>
      </c>
      <c r="C130" s="14"/>
      <c r="D130" s="14"/>
      <c r="E130" s="14"/>
      <c r="F130" s="14"/>
      <c r="G130" s="14"/>
      <c r="H130" s="14"/>
      <c r="I130" s="14"/>
      <c r="J130" s="14"/>
      <c r="K130" s="14"/>
      <c r="L130" s="14"/>
      <c r="M130" s="14"/>
      <c r="N130" s="14"/>
      <c r="O130" s="14"/>
      <c r="P130" s="14"/>
      <c r="Q130" s="14"/>
      <c r="R130" s="14"/>
      <c r="S130" s="14"/>
      <c r="T130" s="14"/>
      <c r="U130" s="14"/>
      <c r="V130" s="14"/>
      <c r="W130" s="14"/>
      <c r="X130" s="14"/>
      <c r="Y130" s="29"/>
      <c r="Z130" s="29"/>
      <c r="AA130" s="29"/>
      <c r="AB130" s="29"/>
      <c r="AC130" s="29">
        <f t="shared" ref="AC130:AE130" si="26">AC107</f>
        <v>1391878</v>
      </c>
      <c r="AD130" s="29">
        <f t="shared" si="26"/>
        <v>1298157</v>
      </c>
      <c r="AE130" s="29">
        <f t="shared" si="26"/>
        <v>1428498</v>
      </c>
      <c r="AF130" s="29">
        <f>AF107</f>
        <v>1544691</v>
      </c>
      <c r="AG130" s="29">
        <v>1719782</v>
      </c>
      <c r="AH130" s="29">
        <v>1926652</v>
      </c>
      <c r="AI130" s="29">
        <v>2138510</v>
      </c>
      <c r="AJ130" s="29">
        <v>2356966</v>
      </c>
      <c r="AK130" s="29">
        <f>AK107</f>
        <v>2476752</v>
      </c>
      <c r="AL130" s="29">
        <v>2707374</v>
      </c>
      <c r="AM130" s="5">
        <f t="shared" ref="AM130:AV132" si="27">AM107</f>
        <v>2679258</v>
      </c>
      <c r="AN130" s="5">
        <f t="shared" si="27"/>
        <v>2560091</v>
      </c>
      <c r="AO130" s="5">
        <f t="shared" si="27"/>
        <v>2514254</v>
      </c>
      <c r="AP130" s="5">
        <f t="shared" si="27"/>
        <v>2400525</v>
      </c>
      <c r="AQ130" s="5">
        <f t="shared" si="27"/>
        <v>2381726</v>
      </c>
      <c r="AR130" s="5">
        <f t="shared" si="27"/>
        <v>2404598</v>
      </c>
      <c r="AS130" s="5">
        <f t="shared" si="27"/>
        <v>2386912</v>
      </c>
      <c r="AT130" s="5">
        <v>2561637</v>
      </c>
      <c r="AU130" s="5">
        <f t="shared" si="27"/>
        <v>2727259</v>
      </c>
      <c r="AV130" s="5">
        <f t="shared" si="27"/>
        <v>2682058</v>
      </c>
      <c r="AW130" s="5">
        <v>2660137</v>
      </c>
      <c r="AX130" s="5">
        <v>2752111</v>
      </c>
      <c r="AY130" s="85">
        <v>2810698</v>
      </c>
      <c r="AZ130" s="5">
        <v>2890964</v>
      </c>
      <c r="BA130" s="5">
        <v>2931163</v>
      </c>
      <c r="BB130" s="14"/>
      <c r="BC130" s="14"/>
      <c r="BD130" s="28"/>
      <c r="BE130" s="28"/>
      <c r="BF130" s="14"/>
      <c r="BG130" s="14"/>
      <c r="BH130" s="14"/>
      <c r="BI130" s="14"/>
    </row>
    <row r="131" spans="1:61">
      <c r="A131" s="14"/>
      <c r="B131" s="14"/>
      <c r="C131" s="14" t="s">
        <v>157</v>
      </c>
      <c r="D131" s="14"/>
      <c r="E131" s="14"/>
      <c r="F131" s="14"/>
      <c r="G131" s="14"/>
      <c r="H131" s="14"/>
      <c r="I131" s="14"/>
      <c r="J131" s="14"/>
      <c r="K131" s="14"/>
      <c r="L131" s="14"/>
      <c r="M131" s="14"/>
      <c r="N131" s="14"/>
      <c r="O131" s="14"/>
      <c r="P131" s="14"/>
      <c r="Q131" s="14"/>
      <c r="R131" s="14"/>
      <c r="S131" s="14"/>
      <c r="T131" s="14"/>
      <c r="U131" s="14"/>
      <c r="V131" s="14"/>
      <c r="W131" s="14"/>
      <c r="X131" s="14"/>
      <c r="Y131" s="29"/>
      <c r="Z131" s="29"/>
      <c r="AA131" s="29"/>
      <c r="AB131" s="5">
        <f t="shared" ref="AB131:AD131" si="28">AB108</f>
        <v>0</v>
      </c>
      <c r="AC131" s="5">
        <f t="shared" si="28"/>
        <v>1380920</v>
      </c>
      <c r="AD131" s="5">
        <f t="shared" si="28"/>
        <v>1294225</v>
      </c>
      <c r="AE131" s="5">
        <f t="shared" ref="AE131:AG131" si="29">AE108</f>
        <v>1427541</v>
      </c>
      <c r="AF131" s="5">
        <f t="shared" si="29"/>
        <v>1534767</v>
      </c>
      <c r="AG131" s="5">
        <f t="shared" si="29"/>
        <v>1692114</v>
      </c>
      <c r="AH131" s="5">
        <f t="shared" ref="AH131:AL131" si="30">AH108</f>
        <v>1893550</v>
      </c>
      <c r="AI131" s="5">
        <f t="shared" si="30"/>
        <v>2120544</v>
      </c>
      <c r="AJ131" s="5">
        <f t="shared" si="30"/>
        <v>2333469</v>
      </c>
      <c r="AK131" s="5">
        <f t="shared" si="30"/>
        <v>2455569</v>
      </c>
      <c r="AL131" s="5">
        <f t="shared" si="30"/>
        <v>2692646</v>
      </c>
      <c r="AM131" s="5">
        <f t="shared" si="27"/>
        <v>2673916</v>
      </c>
      <c r="AN131" s="5">
        <f t="shared" si="27"/>
        <v>2554176</v>
      </c>
      <c r="AO131" s="5">
        <f t="shared" si="27"/>
        <v>2511856</v>
      </c>
      <c r="AP131" s="5">
        <f t="shared" si="27"/>
        <v>2396002</v>
      </c>
      <c r="AQ131" s="5">
        <f t="shared" si="27"/>
        <v>2376338</v>
      </c>
      <c r="AR131" s="5">
        <f t="shared" si="27"/>
        <v>2400670</v>
      </c>
      <c r="AS131" s="5">
        <f t="shared" si="27"/>
        <v>2383759</v>
      </c>
      <c r="AT131" s="5">
        <v>2560068</v>
      </c>
      <c r="AU131" s="5">
        <f t="shared" si="27"/>
        <v>2724235</v>
      </c>
      <c r="AV131" s="5">
        <f t="shared" si="27"/>
        <v>2679243</v>
      </c>
      <c r="AW131" s="5">
        <f>AW108</f>
        <v>2658986</v>
      </c>
      <c r="AX131" s="5">
        <v>2751655</v>
      </c>
      <c r="AY131" s="85">
        <v>2809812</v>
      </c>
      <c r="AZ131" s="5">
        <v>2890545</v>
      </c>
      <c r="BA131" s="5">
        <v>2930739</v>
      </c>
      <c r="BB131" s="14"/>
      <c r="BC131" s="14"/>
      <c r="BD131" s="28"/>
      <c r="BE131" s="28"/>
      <c r="BF131" s="14"/>
      <c r="BG131" s="14"/>
      <c r="BH131" s="14"/>
      <c r="BI131" s="14"/>
    </row>
    <row r="132" spans="1:61">
      <c r="A132" s="14"/>
      <c r="B132" s="14"/>
      <c r="C132" s="14" t="s">
        <v>158</v>
      </c>
      <c r="D132" s="14"/>
      <c r="E132" s="14"/>
      <c r="F132" s="14"/>
      <c r="G132" s="14"/>
      <c r="H132" s="14"/>
      <c r="I132" s="14"/>
      <c r="J132" s="14"/>
      <c r="K132" s="14"/>
      <c r="L132" s="14"/>
      <c r="M132" s="14"/>
      <c r="N132" s="14"/>
      <c r="O132" s="14"/>
      <c r="P132" s="14"/>
      <c r="Q132" s="14"/>
      <c r="R132" s="14"/>
      <c r="S132" s="14"/>
      <c r="T132" s="14"/>
      <c r="U132" s="14"/>
      <c r="V132" s="14"/>
      <c r="W132" s="14"/>
      <c r="X132" s="14"/>
      <c r="Y132" s="29"/>
      <c r="Z132" s="29"/>
      <c r="AA132" s="29"/>
      <c r="AB132" s="5">
        <f t="shared" ref="AB132:AD132" si="31">AB109</f>
        <v>0</v>
      </c>
      <c r="AC132" s="5">
        <f t="shared" si="31"/>
        <v>10958</v>
      </c>
      <c r="AD132" s="5">
        <f t="shared" si="31"/>
        <v>3932</v>
      </c>
      <c r="AE132" s="5">
        <f t="shared" ref="AE132:AG132" si="32">AE109</f>
        <v>957</v>
      </c>
      <c r="AF132" s="5">
        <f t="shared" si="32"/>
        <v>9924</v>
      </c>
      <c r="AG132" s="5">
        <f t="shared" si="32"/>
        <v>27668</v>
      </c>
      <c r="AH132" s="5">
        <f t="shared" ref="AH132:AL132" si="33">AH109</f>
        <v>33102</v>
      </c>
      <c r="AI132" s="5">
        <f t="shared" si="33"/>
        <v>17966</v>
      </c>
      <c r="AJ132" s="5">
        <f t="shared" si="33"/>
        <v>23497</v>
      </c>
      <c r="AK132" s="5">
        <f t="shared" si="33"/>
        <v>21183</v>
      </c>
      <c r="AL132" s="5">
        <f t="shared" si="33"/>
        <v>14728</v>
      </c>
      <c r="AM132" s="5">
        <f t="shared" si="27"/>
        <v>5342</v>
      </c>
      <c r="AN132" s="5">
        <f t="shared" si="27"/>
        <v>5915</v>
      </c>
      <c r="AO132" s="5">
        <f t="shared" si="27"/>
        <v>2398</v>
      </c>
      <c r="AP132" s="5">
        <f t="shared" si="27"/>
        <v>4523</v>
      </c>
      <c r="AQ132" s="5">
        <f t="shared" si="27"/>
        <v>5388</v>
      </c>
      <c r="AR132" s="5">
        <f t="shared" si="27"/>
        <v>3928</v>
      </c>
      <c r="AS132" s="5">
        <f t="shared" si="27"/>
        <v>3153</v>
      </c>
      <c r="AT132" s="5">
        <f t="shared" si="27"/>
        <v>1569</v>
      </c>
      <c r="AU132" s="5">
        <f t="shared" si="27"/>
        <v>3024</v>
      </c>
      <c r="AV132" s="5">
        <f t="shared" si="27"/>
        <v>2815</v>
      </c>
      <c r="AW132" s="5">
        <f>AW109</f>
        <v>1151</v>
      </c>
      <c r="AX132" s="5">
        <v>456</v>
      </c>
      <c r="AY132" s="85">
        <v>886</v>
      </c>
      <c r="AZ132" s="5">
        <v>419</v>
      </c>
      <c r="BA132" s="5">
        <v>424</v>
      </c>
      <c r="BB132" s="14"/>
      <c r="BC132" s="14"/>
      <c r="BD132" s="28"/>
      <c r="BE132" s="28"/>
      <c r="BF132" s="14"/>
      <c r="BG132" s="14"/>
      <c r="BH132" s="14"/>
      <c r="BI132" s="14"/>
    </row>
    <row r="133" spans="1:61">
      <c r="A133" s="14"/>
      <c r="B133" s="14" t="s">
        <v>143</v>
      </c>
      <c r="C133" s="14"/>
      <c r="D133" s="14"/>
      <c r="E133" s="14"/>
      <c r="F133" s="14"/>
      <c r="G133" s="14"/>
      <c r="H133" s="14"/>
      <c r="I133" s="14"/>
      <c r="J133" s="14"/>
      <c r="K133" s="14"/>
      <c r="L133" s="14"/>
      <c r="M133" s="14"/>
      <c r="N133" s="14"/>
      <c r="O133" s="14"/>
      <c r="P133" s="14"/>
      <c r="Q133" s="14"/>
      <c r="R133" s="14"/>
      <c r="S133" s="14"/>
      <c r="T133" s="14"/>
      <c r="U133" s="14"/>
      <c r="V133" s="14"/>
      <c r="W133" s="14"/>
      <c r="X133" s="14"/>
      <c r="Y133" s="29"/>
      <c r="Z133" s="29"/>
      <c r="AA133" s="29"/>
      <c r="AB133" s="29"/>
      <c r="AC133" s="5">
        <f t="shared" ref="AC133:AE133" si="34">AC127+AC129+AC130</f>
        <v>9569333</v>
      </c>
      <c r="AD133" s="5">
        <f t="shared" si="34"/>
        <v>9949613</v>
      </c>
      <c r="AE133" s="5">
        <f t="shared" si="34"/>
        <v>10878585</v>
      </c>
      <c r="AF133" s="5">
        <f t="shared" ref="AF133:AH133" si="35">AF127+AF129+AF130</f>
        <v>11163244</v>
      </c>
      <c r="AG133" s="5">
        <f t="shared" si="35"/>
        <v>11603931</v>
      </c>
      <c r="AH133" s="5">
        <f t="shared" si="35"/>
        <v>12218944</v>
      </c>
      <c r="AI133" s="5">
        <f t="shared" ref="AI133:AU133" si="36">AI127+AI129+AI130</f>
        <v>12740926</v>
      </c>
      <c r="AJ133" s="5">
        <f t="shared" si="36"/>
        <v>13112732</v>
      </c>
      <c r="AK133" s="5">
        <f t="shared" si="36"/>
        <v>12531944</v>
      </c>
      <c r="AL133" s="5">
        <f t="shared" si="36"/>
        <v>13129898</v>
      </c>
      <c r="AM133" s="5">
        <f t="shared" si="36"/>
        <v>13180077</v>
      </c>
      <c r="AN133" s="5">
        <f t="shared" si="36"/>
        <v>12838204</v>
      </c>
      <c r="AO133" s="5">
        <f t="shared" si="36"/>
        <v>11829442</v>
      </c>
      <c r="AP133" s="5">
        <f t="shared" si="36"/>
        <v>11881593</v>
      </c>
      <c r="AQ133" s="5">
        <f t="shared" si="36"/>
        <v>11075103</v>
      </c>
      <c r="AR133" s="5">
        <f t="shared" si="36"/>
        <v>11305864</v>
      </c>
      <c r="AS133" s="5">
        <f t="shared" si="36"/>
        <v>11369611</v>
      </c>
      <c r="AT133" s="5">
        <f t="shared" si="36"/>
        <v>11849437</v>
      </c>
      <c r="AU133" s="5">
        <f t="shared" si="36"/>
        <v>12046311</v>
      </c>
      <c r="AV133" s="5">
        <f>AV127+AV129+AV130</f>
        <v>11586870</v>
      </c>
      <c r="AW133" s="5">
        <v>11315954</v>
      </c>
      <c r="AX133" s="5">
        <v>11733065</v>
      </c>
      <c r="AY133" s="86">
        <v>11576078</v>
      </c>
      <c r="AZ133" s="5">
        <f>AZ127+AZ129+AZ130</f>
        <v>11358805</v>
      </c>
      <c r="BA133" s="5">
        <f>BA127+BA129+BA130</f>
        <v>11107896</v>
      </c>
      <c r="BB133" s="14"/>
      <c r="BC133" s="14"/>
      <c r="BD133" s="28"/>
      <c r="BE133" s="28"/>
      <c r="BF133" s="14"/>
      <c r="BG133" s="14"/>
      <c r="BH133" s="14"/>
      <c r="BI133" s="14"/>
    </row>
    <row r="134" spans="1:61">
      <c r="A134" s="14"/>
      <c r="B134" s="14" t="s">
        <v>67</v>
      </c>
      <c r="C134" s="14"/>
      <c r="D134" s="14"/>
      <c r="E134" s="14"/>
      <c r="F134" s="14"/>
      <c r="G134" s="14"/>
      <c r="H134" s="14"/>
      <c r="I134" s="14"/>
      <c r="J134" s="14"/>
      <c r="K134" s="14"/>
      <c r="L134" s="14"/>
      <c r="M134" s="14"/>
      <c r="N134" s="14"/>
      <c r="O134" s="14"/>
      <c r="P134" s="14"/>
      <c r="Q134" s="14"/>
      <c r="R134" s="14"/>
      <c r="S134" s="14"/>
      <c r="T134" s="14"/>
      <c r="U134" s="14"/>
      <c r="V134" s="14"/>
      <c r="W134" s="14"/>
      <c r="X134" s="29"/>
      <c r="Y134" s="29"/>
      <c r="Z134" s="29"/>
      <c r="AA134" s="29"/>
      <c r="AB134" s="29"/>
      <c r="AC134" s="29">
        <v>1723887</v>
      </c>
      <c r="AD134" s="29">
        <v>2121944</v>
      </c>
      <c r="AE134" s="29">
        <v>2591420</v>
      </c>
      <c r="AF134" s="29">
        <v>2803975</v>
      </c>
      <c r="AG134" s="29">
        <v>2986703</v>
      </c>
      <c r="AH134" s="29">
        <v>3347467</v>
      </c>
      <c r="AI134" s="29">
        <v>3334756</v>
      </c>
      <c r="AJ134" s="29">
        <v>3318665</v>
      </c>
      <c r="AK134" s="29">
        <v>3519878</v>
      </c>
      <c r="AL134" s="29">
        <v>3574166</v>
      </c>
      <c r="AM134" s="29">
        <v>3663847</v>
      </c>
      <c r="AN134" s="29">
        <v>3442520</v>
      </c>
      <c r="AO134" s="29">
        <v>3483244</v>
      </c>
      <c r="AP134" s="29">
        <v>3613076</v>
      </c>
      <c r="AQ134" s="29">
        <v>3464364</v>
      </c>
      <c r="AR134" s="29">
        <v>3629404</v>
      </c>
      <c r="AS134" s="29">
        <v>3623321</v>
      </c>
      <c r="AT134" s="29">
        <v>3564148</v>
      </c>
      <c r="AU134" s="29">
        <v>3907027</v>
      </c>
      <c r="AV134" s="5">
        <v>4018717</v>
      </c>
      <c r="AW134" s="5">
        <v>3956547</v>
      </c>
      <c r="AX134" s="5">
        <v>4076506</v>
      </c>
      <c r="AY134" s="85">
        <v>4202610</v>
      </c>
      <c r="AZ134" s="5">
        <v>4417011</v>
      </c>
      <c r="BA134" s="5">
        <v>4616719</v>
      </c>
      <c r="BB134" s="14"/>
      <c r="BC134" s="14"/>
      <c r="BD134" s="28"/>
      <c r="BE134" s="28"/>
      <c r="BF134" s="14"/>
      <c r="BG134" s="14"/>
      <c r="BH134" s="14"/>
      <c r="BI134" s="14"/>
    </row>
    <row r="135" spans="1:61">
      <c r="A135" s="14"/>
      <c r="B135" s="14" t="s">
        <v>68</v>
      </c>
      <c r="C135" s="14"/>
      <c r="D135" s="14"/>
      <c r="E135" s="14"/>
      <c r="F135" s="14"/>
      <c r="G135" s="14"/>
      <c r="H135" s="14"/>
      <c r="I135" s="14"/>
      <c r="J135" s="14"/>
      <c r="K135" s="14"/>
      <c r="L135" s="14"/>
      <c r="M135" s="14"/>
      <c r="N135" s="14"/>
      <c r="O135" s="14"/>
      <c r="P135" s="14"/>
      <c r="Q135" s="14"/>
      <c r="R135" s="14"/>
      <c r="S135" s="14"/>
      <c r="T135" s="14"/>
      <c r="U135" s="14"/>
      <c r="V135" s="14"/>
      <c r="W135" s="14"/>
      <c r="X135" s="14"/>
      <c r="Y135" s="29"/>
      <c r="Z135" s="29"/>
      <c r="AA135" s="29"/>
      <c r="AB135" s="29"/>
      <c r="AC135" s="29">
        <v>112522</v>
      </c>
      <c r="AD135" s="29">
        <v>92482</v>
      </c>
      <c r="AE135" s="29">
        <v>103819</v>
      </c>
      <c r="AF135" s="29">
        <v>95679</v>
      </c>
      <c r="AG135" s="29">
        <v>118218</v>
      </c>
      <c r="AH135" s="29">
        <v>81863</v>
      </c>
      <c r="AI135" s="29">
        <v>75659</v>
      </c>
      <c r="AJ135" s="29">
        <v>67896</v>
      </c>
      <c r="AK135" s="29">
        <v>78798</v>
      </c>
      <c r="AL135" s="29">
        <v>98146</v>
      </c>
      <c r="AM135" s="29">
        <v>106508</v>
      </c>
      <c r="AN135" s="29">
        <v>117904</v>
      </c>
      <c r="AO135" s="29">
        <v>109514</v>
      </c>
      <c r="AP135" s="29">
        <v>147385</v>
      </c>
      <c r="AQ135" s="29">
        <v>113140</v>
      </c>
      <c r="AR135" s="29">
        <v>134353</v>
      </c>
      <c r="AS135" s="29">
        <v>132683</v>
      </c>
      <c r="AT135" s="29">
        <v>112027</v>
      </c>
      <c r="AU135" s="29">
        <v>114301</v>
      </c>
      <c r="AV135" s="5">
        <v>114065</v>
      </c>
      <c r="AW135" s="5">
        <v>143367</v>
      </c>
      <c r="AX135" s="5">
        <v>174401</v>
      </c>
      <c r="AY135" s="85">
        <v>172248</v>
      </c>
      <c r="AZ135" s="5">
        <v>175345</v>
      </c>
      <c r="BA135" s="5">
        <v>169047</v>
      </c>
      <c r="BB135" s="14"/>
      <c r="BC135" s="14"/>
      <c r="BD135" s="28"/>
      <c r="BE135" s="28"/>
      <c r="BF135" s="14"/>
      <c r="BG135" s="14"/>
      <c r="BH135" s="14"/>
      <c r="BI135" s="14"/>
    </row>
    <row r="136" spans="1:61">
      <c r="A136" s="14"/>
      <c r="B136" s="14" t="s">
        <v>70</v>
      </c>
      <c r="C136" s="14"/>
      <c r="D136" s="14"/>
      <c r="E136" s="14"/>
      <c r="F136" s="14"/>
      <c r="G136" s="14"/>
      <c r="H136" s="14"/>
      <c r="I136" s="14"/>
      <c r="J136" s="14"/>
      <c r="K136" s="14"/>
      <c r="L136" s="14"/>
      <c r="M136" s="14"/>
      <c r="N136" s="14"/>
      <c r="O136" s="14"/>
      <c r="P136" s="14"/>
      <c r="Q136" s="14"/>
      <c r="R136" s="14"/>
      <c r="S136" s="14"/>
      <c r="T136" s="14"/>
      <c r="U136" s="14"/>
      <c r="V136" s="14"/>
      <c r="W136" s="14"/>
      <c r="X136" s="14"/>
      <c r="Y136" s="29"/>
      <c r="Z136" s="29"/>
      <c r="AA136" s="29"/>
      <c r="AB136" s="29"/>
      <c r="AC136" s="29">
        <v>1781227</v>
      </c>
      <c r="AD136" s="29">
        <v>2098508</v>
      </c>
      <c r="AE136" s="29">
        <v>2354778</v>
      </c>
      <c r="AF136" s="29">
        <v>2489980</v>
      </c>
      <c r="AG136" s="29">
        <v>3025388</v>
      </c>
      <c r="AH136" s="29">
        <v>2899500</v>
      </c>
      <c r="AI136" s="29">
        <v>3018859</v>
      </c>
      <c r="AJ136" s="29">
        <v>3044348</v>
      </c>
      <c r="AK136" s="29">
        <v>3030031</v>
      </c>
      <c r="AL136" s="29">
        <v>3077425</v>
      </c>
      <c r="AM136" s="29">
        <v>3103853</v>
      </c>
      <c r="AN136" s="29">
        <v>3180682</v>
      </c>
      <c r="AO136" s="29">
        <v>3692743</v>
      </c>
      <c r="AP136" s="29">
        <v>3176688</v>
      </c>
      <c r="AQ136" s="29">
        <v>3315368</v>
      </c>
      <c r="AR136" s="29">
        <v>3171371</v>
      </c>
      <c r="AS136" s="29">
        <v>3176130</v>
      </c>
      <c r="AT136" s="29">
        <v>3187668</v>
      </c>
      <c r="AU136" s="29">
        <v>3626401</v>
      </c>
      <c r="AV136" s="5">
        <v>3637524</v>
      </c>
      <c r="AW136" s="5">
        <v>3481812</v>
      </c>
      <c r="AX136" s="5">
        <v>3451084</v>
      </c>
      <c r="AY136" s="85">
        <v>3407519</v>
      </c>
      <c r="AZ136" s="5">
        <v>3423189</v>
      </c>
      <c r="BA136" s="5">
        <v>3354463</v>
      </c>
      <c r="BB136" s="14"/>
      <c r="BC136" s="14"/>
      <c r="BD136" s="28"/>
      <c r="BE136" s="28"/>
      <c r="BF136" s="14"/>
      <c r="BG136" s="14"/>
      <c r="BH136" s="14"/>
      <c r="BI136" s="14"/>
    </row>
    <row r="137" spans="1:61">
      <c r="A137" s="14"/>
      <c r="B137" s="14" t="s">
        <v>89</v>
      </c>
      <c r="C137" s="14"/>
      <c r="D137" s="14"/>
      <c r="E137" s="14"/>
      <c r="F137" s="14"/>
      <c r="G137" s="14"/>
      <c r="H137" s="14"/>
      <c r="I137" s="14"/>
      <c r="J137" s="14"/>
      <c r="K137" s="14"/>
      <c r="L137" s="14"/>
      <c r="M137" s="14"/>
      <c r="N137" s="14"/>
      <c r="O137" s="14"/>
      <c r="P137" s="14"/>
      <c r="Q137" s="14"/>
      <c r="R137" s="14"/>
      <c r="S137" s="14"/>
      <c r="T137" s="14"/>
      <c r="U137" s="14"/>
      <c r="V137" s="14"/>
      <c r="W137" s="14"/>
      <c r="X137" s="14"/>
      <c r="Y137" s="29"/>
      <c r="Z137" s="29"/>
      <c r="AA137" s="29"/>
      <c r="AB137" s="29"/>
      <c r="AC137" s="29">
        <v>1882460</v>
      </c>
      <c r="AD137" s="29">
        <v>1953620</v>
      </c>
      <c r="AE137" s="29">
        <v>808186</v>
      </c>
      <c r="AF137" s="29">
        <v>387963</v>
      </c>
      <c r="AG137" s="29">
        <v>551053</v>
      </c>
      <c r="AH137" s="29">
        <v>581114</v>
      </c>
      <c r="AI137" s="29">
        <v>234022</v>
      </c>
      <c r="AJ137" s="29">
        <v>24964</v>
      </c>
      <c r="AK137" s="29">
        <v>74635</v>
      </c>
      <c r="AL137" s="29">
        <v>19461</v>
      </c>
      <c r="AM137" s="29">
        <v>38298</v>
      </c>
      <c r="AN137" s="29">
        <v>241170</v>
      </c>
      <c r="AO137" s="29">
        <v>330003</v>
      </c>
      <c r="AP137" s="29">
        <v>10234</v>
      </c>
      <c r="AQ137" s="29">
        <v>226645</v>
      </c>
      <c r="AR137" s="29">
        <v>330058</v>
      </c>
      <c r="AS137" s="29">
        <v>879610</v>
      </c>
      <c r="AT137" s="29">
        <v>1389550</v>
      </c>
      <c r="AU137" s="29">
        <v>1153529</v>
      </c>
      <c r="AV137" s="5">
        <v>937009</v>
      </c>
      <c r="AW137" s="5">
        <v>1125015</v>
      </c>
      <c r="AX137" s="5">
        <v>1968711</v>
      </c>
      <c r="AY137" s="85">
        <v>1222109</v>
      </c>
      <c r="AZ137" s="5">
        <v>544840</v>
      </c>
      <c r="BA137" s="5">
        <v>1578104</v>
      </c>
      <c r="BB137" s="14"/>
      <c r="BC137" s="14"/>
      <c r="BD137" s="28"/>
      <c r="BE137" s="28"/>
      <c r="BF137" s="14"/>
      <c r="BG137" s="14"/>
      <c r="BH137" s="14"/>
      <c r="BI137" s="14"/>
    </row>
    <row r="138" spans="1:61">
      <c r="A138" s="14"/>
      <c r="B138" s="14" t="s">
        <v>159</v>
      </c>
      <c r="C138" s="14"/>
      <c r="D138" s="14"/>
      <c r="E138" s="14"/>
      <c r="F138" s="14"/>
      <c r="G138" s="14"/>
      <c r="H138" s="14"/>
      <c r="I138" s="14"/>
      <c r="J138" s="14"/>
      <c r="K138" s="14"/>
      <c r="L138" s="14"/>
      <c r="M138" s="14"/>
      <c r="N138" s="14"/>
      <c r="O138" s="14"/>
      <c r="P138" s="14"/>
      <c r="Q138" s="14"/>
      <c r="R138" s="14"/>
      <c r="S138" s="14"/>
      <c r="T138" s="14"/>
      <c r="U138" s="14"/>
      <c r="V138" s="14"/>
      <c r="W138" s="14"/>
      <c r="X138" s="14"/>
      <c r="Y138" s="29"/>
      <c r="Z138" s="29"/>
      <c r="AA138" s="29"/>
      <c r="AB138" s="29"/>
      <c r="AC138" s="29">
        <v>0</v>
      </c>
      <c r="AD138" s="29">
        <v>0</v>
      </c>
      <c r="AE138" s="29">
        <v>0</v>
      </c>
      <c r="AF138" s="29">
        <v>25183</v>
      </c>
      <c r="AG138" s="29">
        <v>500</v>
      </c>
      <c r="AH138" s="29">
        <v>440</v>
      </c>
      <c r="AI138" s="29">
        <v>477</v>
      </c>
      <c r="AJ138" s="29">
        <v>490</v>
      </c>
      <c r="AK138" s="29">
        <v>480</v>
      </c>
      <c r="AL138" s="29">
        <v>25061</v>
      </c>
      <c r="AM138" s="29">
        <v>29063</v>
      </c>
      <c r="AN138" s="29">
        <v>31311</v>
      </c>
      <c r="AO138" s="29">
        <v>12119</v>
      </c>
      <c r="AP138" s="29">
        <v>17744</v>
      </c>
      <c r="AQ138" s="29">
        <v>19040</v>
      </c>
      <c r="AR138" s="29">
        <v>19475</v>
      </c>
      <c r="AS138" s="29">
        <v>19756</v>
      </c>
      <c r="AT138" s="29">
        <v>22301</v>
      </c>
      <c r="AU138" s="29">
        <v>20603</v>
      </c>
      <c r="AV138" s="5">
        <v>11471</v>
      </c>
      <c r="AW138" s="5">
        <v>6371</v>
      </c>
      <c r="AX138" s="5">
        <v>315</v>
      </c>
      <c r="AY138" s="85">
        <v>130</v>
      </c>
      <c r="AZ138" s="5">
        <v>490</v>
      </c>
      <c r="BA138" s="5">
        <v>500</v>
      </c>
      <c r="BB138" s="14"/>
      <c r="BC138" s="14"/>
      <c r="BD138" s="28"/>
      <c r="BE138" s="28"/>
      <c r="BF138" s="14"/>
      <c r="BG138" s="14"/>
      <c r="BH138" s="14"/>
      <c r="BI138" s="14"/>
    </row>
    <row r="139" spans="1:61">
      <c r="A139" s="14"/>
      <c r="B139" s="14" t="s">
        <v>75</v>
      </c>
      <c r="C139" s="14"/>
      <c r="D139" s="14"/>
      <c r="E139" s="14"/>
      <c r="F139" s="14"/>
      <c r="G139" s="14"/>
      <c r="H139" s="14"/>
      <c r="I139" s="14"/>
      <c r="J139" s="14"/>
      <c r="K139" s="14"/>
      <c r="L139" s="14"/>
      <c r="M139" s="14"/>
      <c r="N139" s="14"/>
      <c r="O139" s="14"/>
      <c r="P139" s="14"/>
      <c r="Q139" s="14"/>
      <c r="R139" s="14"/>
      <c r="S139" s="14"/>
      <c r="T139" s="14"/>
      <c r="U139" s="14"/>
      <c r="V139" s="14"/>
      <c r="W139" s="14"/>
      <c r="X139" s="29"/>
      <c r="Y139" s="29"/>
      <c r="Z139" s="29"/>
      <c r="AA139" s="29"/>
      <c r="AB139" s="29"/>
      <c r="AC139" s="29">
        <v>1998129</v>
      </c>
      <c r="AD139" s="29">
        <v>1858031</v>
      </c>
      <c r="AE139" s="29">
        <v>2365267</v>
      </c>
      <c r="AF139" s="29">
        <v>2006621</v>
      </c>
      <c r="AG139" s="29">
        <v>2130647</v>
      </c>
      <c r="AH139" s="29">
        <v>2119519</v>
      </c>
      <c r="AI139" s="29">
        <v>2190936</v>
      </c>
      <c r="AJ139" s="29">
        <v>2287444</v>
      </c>
      <c r="AK139" s="29">
        <v>2320599</v>
      </c>
      <c r="AL139" s="29">
        <v>2209139</v>
      </c>
      <c r="AM139" s="29">
        <v>2640602</v>
      </c>
      <c r="AN139" s="29">
        <v>2607877</v>
      </c>
      <c r="AO139" s="29">
        <v>2763668</v>
      </c>
      <c r="AP139" s="29">
        <v>2729018</v>
      </c>
      <c r="AQ139" s="29">
        <v>2983264</v>
      </c>
      <c r="AR139" s="29">
        <v>3092892</v>
      </c>
      <c r="AS139" s="29">
        <v>3216582</v>
      </c>
      <c r="AT139" s="29">
        <v>2961183</v>
      </c>
      <c r="AU139" s="29">
        <v>2918799</v>
      </c>
      <c r="AV139" s="5">
        <v>2988842</v>
      </c>
      <c r="AW139" s="5">
        <v>3271804</v>
      </c>
      <c r="AX139" s="5">
        <v>3244781</v>
      </c>
      <c r="AY139" s="85">
        <v>3337566</v>
      </c>
      <c r="AZ139" s="5">
        <v>3474175</v>
      </c>
      <c r="BA139" s="5">
        <v>3434247</v>
      </c>
      <c r="BB139" s="14"/>
      <c r="BC139" s="14"/>
      <c r="BD139" s="28"/>
      <c r="BE139" s="28"/>
      <c r="BF139" s="14"/>
      <c r="BG139" s="14"/>
      <c r="BH139" s="14"/>
      <c r="BI139" s="14"/>
    </row>
    <row r="140" spans="1:61">
      <c r="A140" s="14"/>
      <c r="B140" s="14" t="s">
        <v>160</v>
      </c>
      <c r="C140" s="14"/>
      <c r="D140" s="14"/>
      <c r="E140" s="14"/>
      <c r="F140" s="14"/>
      <c r="G140" s="14"/>
      <c r="H140" s="14"/>
      <c r="I140" s="14"/>
      <c r="J140" s="14"/>
      <c r="K140" s="14"/>
      <c r="L140" s="14"/>
      <c r="M140" s="14"/>
      <c r="N140" s="14"/>
      <c r="O140" s="14"/>
      <c r="P140" s="14"/>
      <c r="Q140" s="14"/>
      <c r="R140" s="14"/>
      <c r="S140" s="14"/>
      <c r="T140" s="14"/>
      <c r="U140" s="14"/>
      <c r="V140" s="14"/>
      <c r="W140" s="14"/>
      <c r="X140" s="29"/>
      <c r="Y140" s="29"/>
      <c r="Z140" s="29"/>
      <c r="AA140" s="29"/>
      <c r="AB140" s="29"/>
      <c r="AC140" s="29">
        <v>0</v>
      </c>
      <c r="AD140" s="29">
        <v>0</v>
      </c>
      <c r="AE140" s="29">
        <v>0</v>
      </c>
      <c r="AF140" s="29">
        <v>0</v>
      </c>
      <c r="AG140" s="29">
        <v>0</v>
      </c>
      <c r="AH140" s="29">
        <v>0</v>
      </c>
      <c r="AI140" s="29">
        <v>0</v>
      </c>
      <c r="AJ140" s="29">
        <v>0</v>
      </c>
      <c r="AK140" s="29">
        <v>0</v>
      </c>
      <c r="AL140" s="29">
        <v>0</v>
      </c>
      <c r="AM140" s="29">
        <v>0</v>
      </c>
      <c r="AN140" s="29">
        <v>0</v>
      </c>
      <c r="AO140" s="29">
        <v>0</v>
      </c>
      <c r="AP140" s="29">
        <v>0</v>
      </c>
      <c r="AQ140" s="29">
        <v>0</v>
      </c>
      <c r="AR140" s="29">
        <v>0</v>
      </c>
      <c r="AS140" s="29">
        <v>0</v>
      </c>
      <c r="AT140" s="29">
        <v>0</v>
      </c>
      <c r="AU140" s="29">
        <v>0</v>
      </c>
      <c r="AV140" s="5">
        <v>0</v>
      </c>
      <c r="AW140" s="5">
        <v>0</v>
      </c>
      <c r="AX140" s="5">
        <v>0</v>
      </c>
      <c r="AY140" s="14">
        <v>0</v>
      </c>
      <c r="AZ140" s="5">
        <v>0</v>
      </c>
      <c r="BA140" s="5">
        <v>0</v>
      </c>
      <c r="BB140" s="14"/>
      <c r="BC140" s="14"/>
      <c r="BD140" s="28"/>
      <c r="BE140" s="28"/>
      <c r="BF140" s="14"/>
      <c r="BG140" s="14"/>
      <c r="BH140" s="14"/>
      <c r="BI140" s="14"/>
    </row>
    <row r="141" spans="1:61">
      <c r="A141" s="14"/>
      <c r="B141" s="14" t="s">
        <v>161</v>
      </c>
      <c r="C141" s="14"/>
      <c r="D141" s="14"/>
      <c r="E141" s="14"/>
      <c r="F141" s="14"/>
      <c r="G141" s="14"/>
      <c r="H141" s="14"/>
      <c r="I141" s="14"/>
      <c r="J141" s="14"/>
      <c r="K141" s="14"/>
      <c r="L141" s="14"/>
      <c r="M141" s="14"/>
      <c r="N141" s="14"/>
      <c r="O141" s="14"/>
      <c r="P141" s="14"/>
      <c r="Q141" s="14"/>
      <c r="R141" s="14"/>
      <c r="S141" s="14"/>
      <c r="T141" s="14"/>
      <c r="U141" s="14"/>
      <c r="V141" s="14"/>
      <c r="W141" s="14"/>
      <c r="X141" s="29"/>
      <c r="Y141" s="29"/>
      <c r="Z141" s="29"/>
      <c r="AA141" s="29"/>
      <c r="AB141" s="29"/>
      <c r="AC141" s="29">
        <v>1685242</v>
      </c>
      <c r="AD141" s="29">
        <v>2073391</v>
      </c>
      <c r="AE141" s="29">
        <v>2063211</v>
      </c>
      <c r="AF141" s="29">
        <v>1662528</v>
      </c>
      <c r="AG141" s="29">
        <v>1693731</v>
      </c>
      <c r="AH141" s="29">
        <v>1660536</v>
      </c>
      <c r="AI141" s="29">
        <v>1471331</v>
      </c>
      <c r="AJ141" s="29">
        <v>1424666</v>
      </c>
      <c r="AK141" s="29">
        <v>581815</v>
      </c>
      <c r="AL141" s="29">
        <v>357827</v>
      </c>
      <c r="AM141" s="29">
        <v>934661</v>
      </c>
      <c r="AN141" s="29">
        <v>1205082</v>
      </c>
      <c r="AO141" s="29">
        <v>980957</v>
      </c>
      <c r="AP141" s="29">
        <v>1252150</v>
      </c>
      <c r="AQ141" s="29">
        <v>1110346</v>
      </c>
      <c r="AR141" s="29">
        <v>879072</v>
      </c>
      <c r="AS141" s="29">
        <v>1053222</v>
      </c>
      <c r="AT141" s="29">
        <v>1124396</v>
      </c>
      <c r="AU141" s="29">
        <v>850251</v>
      </c>
      <c r="AV141" s="5">
        <v>780353</v>
      </c>
      <c r="AW141" s="5">
        <v>1068136</v>
      </c>
      <c r="AX141" s="5">
        <v>1280899</v>
      </c>
      <c r="AY141" s="85">
        <v>1184659</v>
      </c>
      <c r="AZ141" s="5">
        <v>631218</v>
      </c>
      <c r="BA141" s="5">
        <v>790396</v>
      </c>
      <c r="BB141" s="14"/>
      <c r="BC141" s="14"/>
      <c r="BD141" s="28"/>
      <c r="BE141" s="28"/>
      <c r="BF141" s="14"/>
      <c r="BG141" s="14"/>
      <c r="BH141" s="14"/>
      <c r="BI141" s="14"/>
    </row>
    <row r="142" spans="1:61">
      <c r="A142" s="14"/>
      <c r="B142" s="14"/>
      <c r="C142" s="14" t="s">
        <v>65</v>
      </c>
      <c r="D142" s="14"/>
      <c r="E142" s="14"/>
      <c r="F142" s="14"/>
      <c r="G142" s="14"/>
      <c r="H142" s="14"/>
      <c r="I142" s="14"/>
      <c r="J142" s="14"/>
      <c r="K142" s="14"/>
      <c r="L142" s="14"/>
      <c r="M142" s="14"/>
      <c r="N142" s="14"/>
      <c r="O142" s="14"/>
      <c r="P142" s="14"/>
      <c r="Q142" s="14"/>
      <c r="R142" s="14"/>
      <c r="S142" s="14"/>
      <c r="T142" s="14"/>
      <c r="U142" s="14"/>
      <c r="V142" s="14"/>
      <c r="W142" s="14"/>
      <c r="X142" s="29"/>
      <c r="Y142" s="29"/>
      <c r="Z142" s="29"/>
      <c r="AA142" s="29"/>
      <c r="AB142" s="29"/>
      <c r="AC142" s="29">
        <v>35517</v>
      </c>
      <c r="AD142" s="29">
        <v>52920</v>
      </c>
      <c r="AE142" s="29">
        <v>64333</v>
      </c>
      <c r="AF142" s="29">
        <v>75292</v>
      </c>
      <c r="AG142" s="29">
        <v>83068</v>
      </c>
      <c r="AH142" s="29">
        <v>79572</v>
      </c>
      <c r="AI142" s="29">
        <v>64545</v>
      </c>
      <c r="AJ142" s="29">
        <v>71599</v>
      </c>
      <c r="AK142" s="29">
        <v>51359</v>
      </c>
      <c r="AL142" s="29">
        <v>54609</v>
      </c>
      <c r="AM142" s="29">
        <v>52476</v>
      </c>
      <c r="AN142" s="29">
        <v>62547</v>
      </c>
      <c r="AO142" s="4">
        <v>51125</v>
      </c>
      <c r="AP142" s="29">
        <v>59910</v>
      </c>
      <c r="AQ142" s="29">
        <v>57240</v>
      </c>
      <c r="AR142" s="29">
        <v>35475</v>
      </c>
      <c r="AS142" s="29">
        <v>39172</v>
      </c>
      <c r="AT142" s="29">
        <v>115831</v>
      </c>
      <c r="AU142" s="14">
        <v>66460</v>
      </c>
      <c r="AV142" s="5">
        <v>80195</v>
      </c>
      <c r="AW142" s="5">
        <v>95118</v>
      </c>
      <c r="AX142" s="5">
        <v>77674</v>
      </c>
      <c r="AY142" s="85">
        <v>119917</v>
      </c>
      <c r="AZ142" s="5">
        <v>69092</v>
      </c>
      <c r="BA142" s="5">
        <v>26768</v>
      </c>
      <c r="BB142" s="14"/>
      <c r="BC142" s="14"/>
      <c r="BD142" s="28"/>
      <c r="BE142" s="28"/>
      <c r="BF142" s="14"/>
      <c r="BG142" s="14"/>
      <c r="BH142" s="14"/>
      <c r="BI142" s="14"/>
    </row>
    <row r="143" spans="1:61">
      <c r="A143" s="14"/>
      <c r="B143" s="14" t="s">
        <v>71</v>
      </c>
      <c r="C143" s="14"/>
      <c r="D143" s="14"/>
      <c r="E143" s="14"/>
      <c r="F143" s="14"/>
      <c r="G143" s="14"/>
      <c r="H143" s="14"/>
      <c r="I143" s="14"/>
      <c r="J143" s="14"/>
      <c r="K143" s="14"/>
      <c r="L143" s="14"/>
      <c r="M143" s="14"/>
      <c r="N143" s="14"/>
      <c r="O143" s="14"/>
      <c r="P143" s="14"/>
      <c r="Q143" s="14"/>
      <c r="R143" s="14"/>
      <c r="S143" s="14"/>
      <c r="T143" s="14"/>
      <c r="U143" s="14"/>
      <c r="V143" s="14"/>
      <c r="W143" s="14"/>
      <c r="X143" s="14"/>
      <c r="Y143" s="29"/>
      <c r="Z143" s="29"/>
      <c r="AA143" s="29"/>
      <c r="AB143" s="29"/>
      <c r="AC143" s="29">
        <v>1684154</v>
      </c>
      <c r="AD143" s="29">
        <v>2073032</v>
      </c>
      <c r="AE143" s="29">
        <v>2062962</v>
      </c>
      <c r="AF143" s="29">
        <v>1662278</v>
      </c>
      <c r="AG143" s="29">
        <v>1693480</v>
      </c>
      <c r="AH143" s="29">
        <f t="shared" ref="AH143:AL143" si="37">AH141</f>
        <v>1660536</v>
      </c>
      <c r="AI143" s="29">
        <f t="shared" si="37"/>
        <v>1471331</v>
      </c>
      <c r="AJ143" s="29">
        <f t="shared" si="37"/>
        <v>1424666</v>
      </c>
      <c r="AK143" s="29">
        <f t="shared" si="37"/>
        <v>581815</v>
      </c>
      <c r="AL143" s="29">
        <f t="shared" si="37"/>
        <v>357827</v>
      </c>
      <c r="AM143" s="29">
        <f>AM141</f>
        <v>934661</v>
      </c>
      <c r="AN143" s="29">
        <v>1205082</v>
      </c>
      <c r="AO143" s="38">
        <v>980857</v>
      </c>
      <c r="AP143" s="29">
        <v>1252150</v>
      </c>
      <c r="AQ143" s="29">
        <v>1119346</v>
      </c>
      <c r="AR143" s="29">
        <v>879072</v>
      </c>
      <c r="AS143" s="29">
        <v>1053222</v>
      </c>
      <c r="AT143" s="29">
        <v>1124396</v>
      </c>
      <c r="AU143" s="29">
        <v>850251</v>
      </c>
      <c r="AV143" s="5">
        <v>780353</v>
      </c>
      <c r="AW143" s="5">
        <v>1068136</v>
      </c>
      <c r="AX143" s="5">
        <v>1280899</v>
      </c>
      <c r="AY143" s="85">
        <v>1184659</v>
      </c>
      <c r="AZ143" s="5">
        <v>631218</v>
      </c>
      <c r="BA143" s="5">
        <v>790396</v>
      </c>
      <c r="BB143" s="14"/>
      <c r="BC143" s="14"/>
      <c r="BD143" s="28"/>
      <c r="BE143" s="28"/>
      <c r="BF143" s="14"/>
      <c r="BG143" s="14"/>
      <c r="BH143" s="14"/>
      <c r="BI143" s="14"/>
    </row>
    <row r="144" spans="1:61">
      <c r="A144" s="14"/>
      <c r="B144" s="14"/>
      <c r="C144" s="14" t="s">
        <v>163</v>
      </c>
      <c r="D144" s="14"/>
      <c r="E144" s="14"/>
      <c r="F144" s="14"/>
      <c r="G144" s="14"/>
      <c r="H144" s="14"/>
      <c r="I144" s="14"/>
      <c r="J144" s="14"/>
      <c r="K144" s="14"/>
      <c r="L144" s="14"/>
      <c r="M144" s="14"/>
      <c r="N144" s="14"/>
      <c r="O144" s="14"/>
      <c r="P144" s="14"/>
      <c r="Q144" s="14"/>
      <c r="R144" s="14"/>
      <c r="S144" s="14"/>
      <c r="T144" s="14"/>
      <c r="U144" s="14"/>
      <c r="V144" s="14"/>
      <c r="W144" s="14"/>
      <c r="X144" s="14"/>
      <c r="Y144" s="29"/>
      <c r="Z144" s="29"/>
      <c r="AA144" s="29"/>
      <c r="AB144" s="29"/>
      <c r="AC144" s="29">
        <v>51157</v>
      </c>
      <c r="AD144" s="29">
        <v>154230</v>
      </c>
      <c r="AE144" s="29">
        <v>180763</v>
      </c>
      <c r="AF144" s="29">
        <v>22737</v>
      </c>
      <c r="AG144" s="29">
        <v>9608</v>
      </c>
      <c r="AH144" s="29">
        <v>40534</v>
      </c>
      <c r="AI144" s="29">
        <v>31953</v>
      </c>
      <c r="AJ144" s="29">
        <v>39762</v>
      </c>
      <c r="AK144" s="29">
        <v>3625</v>
      </c>
      <c r="AL144" s="29">
        <v>6879</v>
      </c>
      <c r="AM144" s="29">
        <v>1031</v>
      </c>
      <c r="AN144" s="29">
        <v>922</v>
      </c>
      <c r="AO144" s="29">
        <v>83</v>
      </c>
      <c r="AP144" s="29">
        <v>191</v>
      </c>
      <c r="AQ144" s="29">
        <v>15304</v>
      </c>
      <c r="AR144" s="29">
        <v>16251</v>
      </c>
      <c r="AS144" s="29">
        <v>106518</v>
      </c>
      <c r="AT144" s="29">
        <v>21992</v>
      </c>
      <c r="AU144" s="29">
        <v>3387</v>
      </c>
      <c r="AV144" s="5">
        <v>87947</v>
      </c>
      <c r="AW144" s="5">
        <v>37885</v>
      </c>
      <c r="AX144" s="5">
        <v>31939</v>
      </c>
      <c r="AY144" s="85">
        <v>53341</v>
      </c>
      <c r="AZ144" s="5">
        <v>11109</v>
      </c>
      <c r="BA144" s="14">
        <v>26768</v>
      </c>
      <c r="BB144" s="14"/>
      <c r="BC144" s="14"/>
      <c r="BD144" s="28"/>
      <c r="BE144" s="28"/>
      <c r="BF144" s="14"/>
      <c r="BG144" s="14"/>
      <c r="BH144" s="14"/>
      <c r="BI144" s="14"/>
    </row>
    <row r="145" spans="1:61">
      <c r="A145" s="14"/>
      <c r="B145" s="14"/>
      <c r="C145" s="14" t="s">
        <v>164</v>
      </c>
      <c r="D145" s="14"/>
      <c r="E145" s="14"/>
      <c r="F145" s="14"/>
      <c r="G145" s="14"/>
      <c r="H145" s="14"/>
      <c r="I145" s="14"/>
      <c r="J145" s="14"/>
      <c r="K145" s="14"/>
      <c r="L145" s="14"/>
      <c r="M145" s="14"/>
      <c r="N145" s="14"/>
      <c r="O145" s="14"/>
      <c r="P145" s="14"/>
      <c r="Q145" s="14"/>
      <c r="R145" s="14"/>
      <c r="S145" s="14"/>
      <c r="T145" s="14"/>
      <c r="U145" s="14"/>
      <c r="V145" s="14"/>
      <c r="W145" s="14"/>
      <c r="X145" s="14"/>
      <c r="Y145" s="29"/>
      <c r="Z145" s="29"/>
      <c r="AA145" s="29"/>
      <c r="AB145" s="29"/>
      <c r="AC145" s="29">
        <v>1621299</v>
      </c>
      <c r="AD145" s="29">
        <v>1902596</v>
      </c>
      <c r="AE145" s="29">
        <v>1866026</v>
      </c>
      <c r="AF145" s="29">
        <v>1580286</v>
      </c>
      <c r="AG145" s="29">
        <v>1618563</v>
      </c>
      <c r="AH145" s="29">
        <v>1580754</v>
      </c>
      <c r="AI145" s="29">
        <v>1388168</v>
      </c>
      <c r="AJ145" s="29">
        <v>1368778</v>
      </c>
      <c r="AK145" s="29">
        <v>568834</v>
      </c>
      <c r="AL145" s="29">
        <v>350940</v>
      </c>
      <c r="AM145" s="29">
        <v>931009</v>
      </c>
      <c r="AN145" s="29">
        <v>1189015</v>
      </c>
      <c r="AO145" s="29">
        <v>980315</v>
      </c>
      <c r="AP145" s="29">
        <v>1197986</v>
      </c>
      <c r="AQ145" s="29">
        <v>1031879</v>
      </c>
      <c r="AR145" s="29">
        <v>834469</v>
      </c>
      <c r="AS145" s="29">
        <v>909746</v>
      </c>
      <c r="AT145" s="29">
        <v>1076376</v>
      </c>
      <c r="AU145" s="29">
        <v>837044</v>
      </c>
      <c r="AV145" s="5">
        <v>683297</v>
      </c>
      <c r="AW145" s="5">
        <v>1021388</v>
      </c>
      <c r="AX145" s="5">
        <v>1233044</v>
      </c>
      <c r="AY145" s="85">
        <v>1125186</v>
      </c>
      <c r="AZ145" s="5">
        <v>614614</v>
      </c>
      <c r="BA145" s="5">
        <v>755720</v>
      </c>
      <c r="BB145" s="14"/>
      <c r="BC145" s="14"/>
      <c r="BD145" s="28"/>
      <c r="BE145" s="28"/>
      <c r="BF145" s="14"/>
      <c r="BG145" s="14"/>
      <c r="BH145" s="14"/>
      <c r="BI145" s="14"/>
    </row>
    <row r="146" spans="1:61">
      <c r="A146" s="14"/>
      <c r="B146" s="14"/>
      <c r="C146" s="14" t="s">
        <v>76</v>
      </c>
      <c r="D146" s="14"/>
      <c r="E146" s="14"/>
      <c r="F146" s="14"/>
      <c r="G146" s="14"/>
      <c r="H146" s="14"/>
      <c r="I146" s="14"/>
      <c r="J146" s="14"/>
      <c r="K146" s="14"/>
      <c r="L146" s="14"/>
      <c r="M146" s="14"/>
      <c r="N146" s="14"/>
      <c r="O146" s="14"/>
      <c r="P146" s="14"/>
      <c r="Q146" s="14"/>
      <c r="R146" s="14"/>
      <c r="S146" s="14"/>
      <c r="T146" s="14"/>
      <c r="U146" s="14"/>
      <c r="V146" s="14"/>
      <c r="W146" s="14"/>
      <c r="X146" s="14"/>
      <c r="Y146" s="29"/>
      <c r="Z146" s="29"/>
      <c r="AA146" s="29"/>
      <c r="AB146" s="29"/>
      <c r="AC146" s="29">
        <v>11698</v>
      </c>
      <c r="AD146" s="29">
        <v>16206</v>
      </c>
      <c r="AE146" s="29">
        <v>16173</v>
      </c>
      <c r="AF146" s="29">
        <v>59255</v>
      </c>
      <c r="AG146" s="29">
        <v>65309</v>
      </c>
      <c r="AH146" s="29">
        <v>25286</v>
      </c>
      <c r="AI146" s="29">
        <v>50822</v>
      </c>
      <c r="AJ146" s="29">
        <v>16126</v>
      </c>
      <c r="AK146" s="29">
        <v>9356</v>
      </c>
      <c r="AL146" s="29">
        <v>8</v>
      </c>
      <c r="AM146" s="29">
        <v>2621</v>
      </c>
      <c r="AN146" s="29">
        <v>15145</v>
      </c>
      <c r="AO146" s="29">
        <v>559</v>
      </c>
      <c r="AP146" s="29">
        <v>53973</v>
      </c>
      <c r="AQ146" s="29">
        <v>72163</v>
      </c>
      <c r="AR146" s="29">
        <v>28352</v>
      </c>
      <c r="AS146" s="29">
        <v>36958</v>
      </c>
      <c r="AT146" s="29">
        <v>26028</v>
      </c>
      <c r="AU146" s="29">
        <v>9820</v>
      </c>
      <c r="AV146" s="5">
        <v>9109</v>
      </c>
      <c r="AW146" s="5">
        <v>8863</v>
      </c>
      <c r="AX146" s="57">
        <f>AX143-AX144-AX145</f>
        <v>15916</v>
      </c>
      <c r="AY146" s="57">
        <f>AY143-AY144-AY145</f>
        <v>6132</v>
      </c>
      <c r="AZ146" s="5">
        <v>5495</v>
      </c>
      <c r="BA146" s="5">
        <v>7908</v>
      </c>
      <c r="BB146" s="14"/>
      <c r="BC146" s="14"/>
      <c r="BD146" s="28"/>
      <c r="BE146" s="28"/>
      <c r="BF146" s="14"/>
      <c r="BG146" s="14"/>
      <c r="BH146" s="14"/>
      <c r="BI146" s="14"/>
    </row>
    <row r="147" spans="1:61">
      <c r="A147" s="14"/>
      <c r="B147" s="14" t="s">
        <v>72</v>
      </c>
      <c r="C147" s="14"/>
      <c r="D147" s="14"/>
      <c r="E147" s="14"/>
      <c r="F147" s="14"/>
      <c r="G147" s="14"/>
      <c r="H147" s="14"/>
      <c r="I147" s="14"/>
      <c r="J147" s="14"/>
      <c r="K147" s="14"/>
      <c r="L147" s="14"/>
      <c r="M147" s="14"/>
      <c r="N147" s="14"/>
      <c r="O147" s="14"/>
      <c r="P147" s="14"/>
      <c r="Q147" s="14"/>
      <c r="R147" s="14"/>
      <c r="S147" s="14"/>
      <c r="T147" s="14"/>
      <c r="U147" s="14"/>
      <c r="V147" s="14"/>
      <c r="W147" s="14"/>
      <c r="X147" s="14"/>
      <c r="Y147" s="29"/>
      <c r="Z147" s="29"/>
      <c r="AA147" s="29"/>
      <c r="AB147" s="29"/>
      <c r="AC147" s="29">
        <v>0</v>
      </c>
      <c r="AD147" s="29">
        <v>0</v>
      </c>
      <c r="AE147" s="29">
        <v>0</v>
      </c>
      <c r="AF147" s="29">
        <v>0</v>
      </c>
      <c r="AG147" s="29">
        <v>0</v>
      </c>
      <c r="AH147" s="29">
        <v>13457</v>
      </c>
      <c r="AI147" s="29">
        <v>0</v>
      </c>
      <c r="AJ147" s="29">
        <v>0</v>
      </c>
      <c r="AK147" s="29">
        <v>0</v>
      </c>
      <c r="AL147" s="29">
        <v>0</v>
      </c>
      <c r="AM147" s="29">
        <v>0</v>
      </c>
      <c r="AN147" s="29">
        <v>0</v>
      </c>
      <c r="AO147" s="29">
        <v>0</v>
      </c>
      <c r="AP147" s="29">
        <v>0</v>
      </c>
      <c r="AQ147" s="29">
        <v>0</v>
      </c>
      <c r="AR147" s="29">
        <v>0</v>
      </c>
      <c r="AS147" s="29">
        <v>0</v>
      </c>
      <c r="AT147" s="29">
        <v>0</v>
      </c>
      <c r="AU147" s="29">
        <v>0</v>
      </c>
      <c r="AV147" s="5">
        <v>0</v>
      </c>
      <c r="AW147" s="5">
        <v>0</v>
      </c>
      <c r="AX147" s="14">
        <v>0</v>
      </c>
      <c r="AY147" s="5">
        <v>0</v>
      </c>
      <c r="AZ147" s="5">
        <v>0</v>
      </c>
      <c r="BA147" s="5">
        <v>0</v>
      </c>
      <c r="BB147" s="14"/>
      <c r="BC147" s="14"/>
      <c r="BD147" s="28"/>
      <c r="BE147" s="28"/>
      <c r="BF147" s="14"/>
      <c r="BG147" s="14"/>
      <c r="BH147" s="14"/>
      <c r="BI147" s="14"/>
    </row>
    <row r="148" spans="1:61">
      <c r="A148" s="14"/>
      <c r="B148" s="14" t="s">
        <v>73</v>
      </c>
      <c r="C148" s="14"/>
      <c r="D148" s="14"/>
      <c r="E148" s="14"/>
      <c r="F148" s="14"/>
      <c r="G148" s="14"/>
      <c r="H148" s="14"/>
      <c r="I148" s="14"/>
      <c r="J148" s="14"/>
      <c r="K148" s="14"/>
      <c r="L148" s="14"/>
      <c r="M148" s="14"/>
      <c r="N148" s="14"/>
      <c r="O148" s="14"/>
      <c r="P148" s="14"/>
      <c r="Q148" s="14"/>
      <c r="R148" s="14"/>
      <c r="S148" s="14"/>
      <c r="T148" s="14"/>
      <c r="U148" s="14"/>
      <c r="V148" s="14"/>
      <c r="W148" s="14"/>
      <c r="X148" s="14"/>
      <c r="Y148" s="29"/>
      <c r="Z148" s="29"/>
      <c r="AA148" s="29"/>
      <c r="AB148" s="29"/>
      <c r="AC148" s="29">
        <v>1088</v>
      </c>
      <c r="AD148" s="29">
        <v>359</v>
      </c>
      <c r="AE148" s="29">
        <v>249</v>
      </c>
      <c r="AF148" s="29">
        <v>250</v>
      </c>
      <c r="AG148" s="29">
        <v>251</v>
      </c>
      <c r="AH148" s="29">
        <v>505</v>
      </c>
      <c r="AI148" s="29">
        <v>388</v>
      </c>
      <c r="AJ148" s="29">
        <v>0</v>
      </c>
      <c r="AK148" s="29">
        <v>0</v>
      </c>
      <c r="AL148" s="29">
        <v>0</v>
      </c>
      <c r="AM148" s="29">
        <v>0</v>
      </c>
      <c r="AN148" s="29">
        <v>0</v>
      </c>
      <c r="AO148" s="29">
        <v>0</v>
      </c>
      <c r="AP148" s="29">
        <v>0</v>
      </c>
      <c r="AQ148" s="29">
        <v>0</v>
      </c>
      <c r="AR148" s="29">
        <v>0</v>
      </c>
      <c r="AS148" s="29">
        <v>0</v>
      </c>
      <c r="AT148" s="29">
        <v>0</v>
      </c>
      <c r="AU148" s="29">
        <v>0</v>
      </c>
      <c r="AV148" s="5">
        <v>0</v>
      </c>
      <c r="AW148" s="5">
        <v>0</v>
      </c>
      <c r="AX148" s="14">
        <v>0</v>
      </c>
      <c r="AY148" s="5">
        <v>0</v>
      </c>
      <c r="AZ148" s="5">
        <v>0</v>
      </c>
      <c r="BA148" s="5">
        <v>0</v>
      </c>
      <c r="BB148" s="14"/>
      <c r="BC148" s="14"/>
      <c r="BD148" s="28"/>
      <c r="BE148" s="28"/>
      <c r="BF148" s="14"/>
      <c r="BG148" s="14"/>
      <c r="BH148" s="14"/>
      <c r="BI148" s="14"/>
    </row>
    <row r="149" spans="1:61">
      <c r="A149" s="14"/>
      <c r="B149" s="14" t="s">
        <v>166</v>
      </c>
      <c r="C149" s="14"/>
      <c r="D149" s="14"/>
      <c r="E149" s="14"/>
      <c r="F149" s="14"/>
      <c r="G149" s="14"/>
      <c r="H149" s="14"/>
      <c r="I149" s="14"/>
      <c r="J149" s="14"/>
      <c r="K149" s="14"/>
      <c r="L149" s="14"/>
      <c r="M149" s="14"/>
      <c r="N149" s="14"/>
      <c r="O149" s="14"/>
      <c r="P149" s="14"/>
      <c r="Q149" s="14"/>
      <c r="R149" s="14"/>
      <c r="S149" s="14"/>
      <c r="T149" s="14"/>
      <c r="U149" s="14"/>
      <c r="V149" s="14"/>
      <c r="W149" s="14"/>
      <c r="X149" s="14"/>
      <c r="Y149" s="57"/>
      <c r="Z149" s="57"/>
      <c r="AA149" s="57"/>
      <c r="AB149" s="57"/>
      <c r="AC149" s="57">
        <v>19523113</v>
      </c>
      <c r="AD149" s="5">
        <f t="shared" ref="AD149:AU149" si="38">SUM(AD133:AD141)+AD147+AD148</f>
        <v>20147948</v>
      </c>
      <c r="AE149" s="5">
        <f t="shared" si="38"/>
        <v>21165515</v>
      </c>
      <c r="AF149" s="5">
        <f t="shared" si="38"/>
        <v>20635423</v>
      </c>
      <c r="AG149" s="5">
        <f t="shared" si="38"/>
        <v>22110422</v>
      </c>
      <c r="AH149" s="5">
        <f t="shared" si="38"/>
        <v>22923345</v>
      </c>
      <c r="AI149" s="5">
        <f t="shared" si="38"/>
        <v>23067354</v>
      </c>
      <c r="AJ149" s="5">
        <f t="shared" si="38"/>
        <v>23281205</v>
      </c>
      <c r="AK149" s="5">
        <f t="shared" si="38"/>
        <v>22138180</v>
      </c>
      <c r="AL149" s="5">
        <f t="shared" si="38"/>
        <v>22491123</v>
      </c>
      <c r="AM149" s="5">
        <f t="shared" si="38"/>
        <v>23696909</v>
      </c>
      <c r="AN149" s="5">
        <f t="shared" si="38"/>
        <v>23664750</v>
      </c>
      <c r="AO149" s="5">
        <f t="shared" si="38"/>
        <v>23201690</v>
      </c>
      <c r="AP149" s="5">
        <f t="shared" si="38"/>
        <v>22827888</v>
      </c>
      <c r="AQ149" s="5">
        <f t="shared" si="38"/>
        <v>22307270</v>
      </c>
      <c r="AR149" s="5">
        <f t="shared" si="38"/>
        <v>22562489</v>
      </c>
      <c r="AS149" s="5">
        <f t="shared" si="38"/>
        <v>23470915</v>
      </c>
      <c r="AT149" s="5">
        <f t="shared" si="38"/>
        <v>24210710</v>
      </c>
      <c r="AU149" s="5">
        <f t="shared" si="38"/>
        <v>24637222</v>
      </c>
      <c r="AV149" s="5">
        <f>SUM(AV133:AV141)+AV147+AV148</f>
        <v>24074851</v>
      </c>
      <c r="AW149" s="5">
        <v>24369006</v>
      </c>
      <c r="AX149" s="5">
        <v>25929762</v>
      </c>
      <c r="AY149" s="87">
        <v>25102919</v>
      </c>
      <c r="AZ149" s="5">
        <v>24025073</v>
      </c>
      <c r="BA149" s="5">
        <v>25051372</v>
      </c>
      <c r="BB149" s="14"/>
      <c r="BC149" s="14"/>
      <c r="BD149" s="28"/>
      <c r="BE149" s="28"/>
      <c r="BF149" s="14"/>
      <c r="BG149" s="14"/>
      <c r="BH149" s="14"/>
      <c r="BI149" s="14"/>
    </row>
    <row r="150" spans="1:61">
      <c r="A150" s="14" t="s">
        <v>167</v>
      </c>
      <c r="B150" s="72" t="s">
        <v>65</v>
      </c>
      <c r="C150" s="14"/>
      <c r="D150" s="14"/>
      <c r="E150" s="14"/>
      <c r="F150" s="14"/>
      <c r="G150" s="14"/>
      <c r="H150" s="14"/>
      <c r="I150" s="14"/>
      <c r="J150" s="14"/>
      <c r="K150" s="14"/>
      <c r="L150" s="14"/>
      <c r="M150" s="14"/>
      <c r="N150" s="14"/>
      <c r="O150" s="14"/>
      <c r="P150" s="14"/>
      <c r="Q150" s="14"/>
      <c r="R150" s="14"/>
      <c r="S150" s="14"/>
      <c r="T150" s="29">
        <v>5218601</v>
      </c>
      <c r="U150" s="29">
        <v>5483327</v>
      </c>
      <c r="V150" s="29">
        <v>5484344</v>
      </c>
      <c r="W150" s="29">
        <v>5507259</v>
      </c>
      <c r="X150" s="29">
        <v>5819407</v>
      </c>
      <c r="Y150" s="29">
        <v>6028964</v>
      </c>
      <c r="Z150" s="29">
        <v>6483425</v>
      </c>
      <c r="AA150" s="29">
        <v>6488004</v>
      </c>
      <c r="AB150" s="29">
        <v>6708679</v>
      </c>
      <c r="AC150" s="29">
        <v>7370232</v>
      </c>
      <c r="AD150" s="29">
        <v>7785849</v>
      </c>
      <c r="AE150" s="29">
        <v>8479825</v>
      </c>
      <c r="AF150" s="29">
        <v>8669660</v>
      </c>
      <c r="AG150" s="29">
        <v>8592389</v>
      </c>
      <c r="AH150" s="29">
        <v>9025227</v>
      </c>
      <c r="AI150" s="29">
        <v>9254308</v>
      </c>
      <c r="AJ150" s="29">
        <v>9386679</v>
      </c>
      <c r="AK150" s="29">
        <v>8713840</v>
      </c>
      <c r="AL150" s="29">
        <v>9015341</v>
      </c>
      <c r="AM150" s="29">
        <v>9000115</v>
      </c>
      <c r="AN150" s="29">
        <v>9044284</v>
      </c>
      <c r="AO150" s="29">
        <v>8092264</v>
      </c>
      <c r="AP150" s="29">
        <v>8045310</v>
      </c>
      <c r="AQ150" s="29">
        <v>7306967</v>
      </c>
      <c r="AR150" s="29">
        <v>7123143</v>
      </c>
      <c r="AS150" s="29">
        <v>7215108</v>
      </c>
      <c r="AT150" s="29">
        <v>7283583</v>
      </c>
      <c r="AU150" s="29">
        <v>7159625</v>
      </c>
      <c r="AV150" s="5">
        <v>7173886</v>
      </c>
      <c r="AW150" s="5">
        <v>6825988</v>
      </c>
      <c r="AX150" s="5">
        <v>6831748</v>
      </c>
      <c r="AY150" s="5">
        <v>6385657</v>
      </c>
      <c r="AZ150" s="5">
        <v>6145833</v>
      </c>
      <c r="BA150" s="5">
        <v>5658063</v>
      </c>
      <c r="BB150" s="14"/>
      <c r="BC150" s="14"/>
      <c r="BD150" s="28"/>
      <c r="BE150" s="28"/>
      <c r="BF150" s="14"/>
      <c r="BG150" s="14"/>
      <c r="BH150" s="14"/>
      <c r="BI150" s="14"/>
    </row>
    <row r="151" spans="1:61">
      <c r="A151" s="14"/>
      <c r="B151" s="73"/>
      <c r="C151" s="14" t="s">
        <v>66</v>
      </c>
      <c r="D151" s="14"/>
      <c r="E151" s="14"/>
      <c r="F151" s="14"/>
      <c r="G151" s="14"/>
      <c r="H151" s="14"/>
      <c r="I151" s="14"/>
      <c r="J151" s="14"/>
      <c r="K151" s="14"/>
      <c r="L151" s="14"/>
      <c r="M151" s="14"/>
      <c r="N151" s="14"/>
      <c r="O151" s="14"/>
      <c r="P151" s="14"/>
      <c r="Q151" s="14"/>
      <c r="R151" s="14"/>
      <c r="S151" s="14"/>
      <c r="T151" s="29"/>
      <c r="U151" s="29"/>
      <c r="V151" s="29"/>
      <c r="W151" s="29"/>
      <c r="X151" s="29"/>
      <c r="Y151" s="29"/>
      <c r="Z151" s="29"/>
      <c r="AA151" s="29"/>
      <c r="AB151" s="29"/>
      <c r="AC151" s="29">
        <v>5836705</v>
      </c>
      <c r="AD151" s="29">
        <v>6219848</v>
      </c>
      <c r="AE151" s="57">
        <v>6570326</v>
      </c>
      <c r="AF151" s="57">
        <v>6739832</v>
      </c>
      <c r="AG151" s="57">
        <v>6803246</v>
      </c>
      <c r="AH151" s="57">
        <v>6830677</v>
      </c>
      <c r="AI151" s="57">
        <v>6905195</v>
      </c>
      <c r="AJ151" s="57">
        <v>6734825</v>
      </c>
      <c r="AK151" s="57">
        <v>6476769</v>
      </c>
      <c r="AL151" s="57">
        <v>6240158</v>
      </c>
      <c r="AM151" s="57">
        <v>6100614</v>
      </c>
      <c r="AN151" s="57">
        <v>5578446</v>
      </c>
      <c r="AO151" s="57">
        <v>5152471</v>
      </c>
      <c r="AP151" s="57">
        <v>4932053</v>
      </c>
      <c r="AQ151" s="57">
        <v>4729948</v>
      </c>
      <c r="AR151" s="57">
        <v>4829243</v>
      </c>
      <c r="AS151" s="29">
        <v>4807472</v>
      </c>
      <c r="AT151" s="29">
        <v>4604819</v>
      </c>
      <c r="AU151" s="5">
        <v>4487900</v>
      </c>
      <c r="AV151" s="5">
        <v>4398961</v>
      </c>
      <c r="AW151" s="5">
        <v>4206166</v>
      </c>
      <c r="AX151" s="5">
        <v>3930769</v>
      </c>
      <c r="AY151" s="5">
        <v>3763216</v>
      </c>
      <c r="AZ151" s="5">
        <v>3631312</v>
      </c>
      <c r="BA151" s="5">
        <v>3416136</v>
      </c>
      <c r="BB151" s="14"/>
      <c r="BC151" s="14"/>
      <c r="BD151" s="28"/>
      <c r="BE151" s="28"/>
      <c r="BF151" s="14"/>
      <c r="BG151" s="14"/>
      <c r="BH151" s="14"/>
      <c r="BI151" s="14"/>
    </row>
    <row r="152" spans="1:61">
      <c r="A152" s="14"/>
      <c r="B152" s="72" t="s">
        <v>69</v>
      </c>
      <c r="C152" s="14"/>
      <c r="D152" s="14"/>
      <c r="E152" s="14"/>
      <c r="F152" s="14"/>
      <c r="G152" s="14"/>
      <c r="H152" s="14"/>
      <c r="I152" s="14"/>
      <c r="J152" s="14"/>
      <c r="K152" s="14"/>
      <c r="L152" s="14"/>
      <c r="M152" s="14"/>
      <c r="N152" s="14"/>
      <c r="O152" s="14"/>
      <c r="P152" s="14"/>
      <c r="Q152" s="14"/>
      <c r="R152" s="14"/>
      <c r="S152" s="14"/>
      <c r="T152" s="29">
        <v>404595</v>
      </c>
      <c r="U152" s="29">
        <v>467571</v>
      </c>
      <c r="V152" s="29">
        <v>513433</v>
      </c>
      <c r="W152" s="29">
        <v>489149</v>
      </c>
      <c r="X152" s="29">
        <v>519049</v>
      </c>
      <c r="Y152" s="29">
        <v>624779</v>
      </c>
      <c r="Z152" s="29">
        <v>652731</v>
      </c>
      <c r="AA152" s="29">
        <v>600915</v>
      </c>
      <c r="AB152" s="29">
        <v>650404</v>
      </c>
      <c r="AC152" s="29">
        <v>675057</v>
      </c>
      <c r="AD152" s="57">
        <v>710134</v>
      </c>
      <c r="AE152" s="57">
        <v>759239</v>
      </c>
      <c r="AF152" s="57">
        <v>808595</v>
      </c>
      <c r="AG152" s="29">
        <v>881438</v>
      </c>
      <c r="AH152" s="29">
        <v>1046663</v>
      </c>
      <c r="AI152" s="29">
        <v>1095718</v>
      </c>
      <c r="AJ152" s="29">
        <v>1282964</v>
      </c>
      <c r="AK152" s="29">
        <v>1294855</v>
      </c>
      <c r="AL152" s="29">
        <v>1380796</v>
      </c>
      <c r="AM152" s="57">
        <v>1421104</v>
      </c>
      <c r="AN152" s="57">
        <v>1199834</v>
      </c>
      <c r="AO152" s="57">
        <v>1196509</v>
      </c>
      <c r="AP152" s="29">
        <v>1433561</v>
      </c>
      <c r="AQ152" s="57">
        <v>1345721</v>
      </c>
      <c r="AR152" s="57">
        <v>1415943</v>
      </c>
      <c r="AS152" s="29">
        <v>1450631</v>
      </c>
      <c r="AT152" s="57">
        <v>1599690</v>
      </c>
      <c r="AU152" s="5">
        <v>1620551</v>
      </c>
      <c r="AV152" s="5">
        <v>1726486</v>
      </c>
      <c r="AW152" s="5">
        <v>1827306</v>
      </c>
      <c r="AX152" s="5">
        <v>2143224</v>
      </c>
      <c r="AY152" s="5">
        <v>2370844</v>
      </c>
      <c r="AZ152" s="5">
        <v>2316224</v>
      </c>
      <c r="BA152" s="5">
        <v>2517629</v>
      </c>
      <c r="BB152" s="14"/>
      <c r="BC152" s="14"/>
      <c r="BD152" s="28"/>
      <c r="BE152" s="28"/>
      <c r="BF152" s="14"/>
      <c r="BG152" s="14"/>
      <c r="BH152" s="14"/>
      <c r="BI152" s="14"/>
    </row>
    <row r="153" spans="1:61">
      <c r="A153" s="14"/>
      <c r="B153" s="72" t="s">
        <v>74</v>
      </c>
      <c r="C153" s="14"/>
      <c r="D153" s="14"/>
      <c r="E153" s="14"/>
      <c r="F153" s="14"/>
      <c r="G153" s="14"/>
      <c r="H153" s="14"/>
      <c r="I153" s="14"/>
      <c r="J153" s="14"/>
      <c r="K153" s="14"/>
      <c r="L153" s="14"/>
      <c r="M153" s="14"/>
      <c r="N153" s="14"/>
      <c r="O153" s="14"/>
      <c r="P153" s="14"/>
      <c r="Q153" s="14"/>
      <c r="R153" s="14"/>
      <c r="S153" s="14"/>
      <c r="T153" s="29">
        <v>802511</v>
      </c>
      <c r="U153" s="29">
        <v>854550</v>
      </c>
      <c r="V153" s="29">
        <v>872837</v>
      </c>
      <c r="W153" s="29">
        <v>893440</v>
      </c>
      <c r="X153" s="29">
        <v>910658</v>
      </c>
      <c r="Y153" s="29">
        <v>1003572</v>
      </c>
      <c r="Z153" s="29">
        <v>1077469</v>
      </c>
      <c r="AA153" s="29">
        <v>1174696</v>
      </c>
      <c r="AB153" s="29">
        <v>1106930</v>
      </c>
      <c r="AC153" s="29">
        <v>1204997</v>
      </c>
      <c r="AD153" s="29">
        <v>1298157</v>
      </c>
      <c r="AE153" s="29">
        <v>1428498</v>
      </c>
      <c r="AF153" s="29">
        <v>1544691</v>
      </c>
      <c r="AG153" s="29">
        <v>1719782</v>
      </c>
      <c r="AH153" s="29">
        <v>1926652</v>
      </c>
      <c r="AI153" s="29">
        <v>2128100</v>
      </c>
      <c r="AJ153" s="29">
        <v>2356966</v>
      </c>
      <c r="AK153" s="29">
        <v>2476752</v>
      </c>
      <c r="AL153" s="29">
        <v>2703099</v>
      </c>
      <c r="AM153" s="57">
        <v>2679258</v>
      </c>
      <c r="AN153" s="57">
        <v>2559818</v>
      </c>
      <c r="AO153" s="57">
        <v>2503214</v>
      </c>
      <c r="AP153" s="57">
        <v>2400525</v>
      </c>
      <c r="AQ153" s="57">
        <v>2379228</v>
      </c>
      <c r="AR153" s="57">
        <v>2404598</v>
      </c>
      <c r="AS153" s="29">
        <v>2386912</v>
      </c>
      <c r="AT153" s="57">
        <v>2561637</v>
      </c>
      <c r="AU153" s="5">
        <v>2727235</v>
      </c>
      <c r="AV153" s="5">
        <v>2682058</v>
      </c>
      <c r="AW153" s="5">
        <v>2660137</v>
      </c>
      <c r="AX153" s="5">
        <v>2752111</v>
      </c>
      <c r="AY153" s="5">
        <v>2810698</v>
      </c>
      <c r="AZ153" s="5">
        <v>2890964</v>
      </c>
      <c r="BA153" s="5">
        <v>2931163</v>
      </c>
      <c r="BB153" s="14"/>
      <c r="BC153" s="14"/>
      <c r="BD153" s="28"/>
      <c r="BE153" s="28"/>
      <c r="BF153" s="14"/>
      <c r="BG153" s="14"/>
      <c r="BH153" s="14"/>
      <c r="BI153" s="14"/>
    </row>
    <row r="154" spans="1:61">
      <c r="A154" s="14"/>
      <c r="B154" s="14"/>
      <c r="C154" s="14" t="s">
        <v>157</v>
      </c>
      <c r="D154" s="14"/>
      <c r="E154" s="14"/>
      <c r="F154" s="14"/>
      <c r="G154" s="14"/>
      <c r="H154" s="14"/>
      <c r="I154" s="14"/>
      <c r="J154" s="14"/>
      <c r="K154" s="14"/>
      <c r="L154" s="14"/>
      <c r="M154" s="14"/>
      <c r="N154" s="14"/>
      <c r="O154" s="14"/>
      <c r="P154" s="14"/>
      <c r="Q154" s="14"/>
      <c r="R154" s="14"/>
      <c r="S154" s="14"/>
      <c r="T154" s="29"/>
      <c r="U154" s="29"/>
      <c r="V154" s="29"/>
      <c r="W154" s="29"/>
      <c r="X154" s="29"/>
      <c r="Y154" s="29"/>
      <c r="Z154" s="29"/>
      <c r="AA154" s="29"/>
      <c r="AB154" s="29">
        <f t="shared" ref="AB154:AD154" si="39">AB131</f>
        <v>0</v>
      </c>
      <c r="AC154" s="29">
        <f t="shared" si="39"/>
        <v>1380920</v>
      </c>
      <c r="AD154" s="29">
        <f t="shared" si="39"/>
        <v>1294225</v>
      </c>
      <c r="AE154" s="29">
        <f t="shared" ref="AE154:AG154" si="40">AE131</f>
        <v>1427541</v>
      </c>
      <c r="AF154" s="29">
        <f t="shared" si="40"/>
        <v>1534767</v>
      </c>
      <c r="AG154" s="29">
        <f t="shared" si="40"/>
        <v>1692114</v>
      </c>
      <c r="AH154" s="29">
        <f t="shared" ref="AH154:AT155" si="41">AH131</f>
        <v>1893550</v>
      </c>
      <c r="AI154" s="29">
        <f t="shared" si="41"/>
        <v>2120544</v>
      </c>
      <c r="AJ154" s="29">
        <f t="shared" si="41"/>
        <v>2333469</v>
      </c>
      <c r="AK154" s="29">
        <f t="shared" si="41"/>
        <v>2455569</v>
      </c>
      <c r="AL154" s="29">
        <f t="shared" si="41"/>
        <v>2692646</v>
      </c>
      <c r="AM154" s="29">
        <f t="shared" si="41"/>
        <v>2673916</v>
      </c>
      <c r="AN154" s="29">
        <f t="shared" si="41"/>
        <v>2554176</v>
      </c>
      <c r="AO154" s="29">
        <f t="shared" si="41"/>
        <v>2511856</v>
      </c>
      <c r="AP154" s="29">
        <f t="shared" si="41"/>
        <v>2396002</v>
      </c>
      <c r="AQ154" s="29">
        <v>2373840</v>
      </c>
      <c r="AR154" s="29">
        <f t="shared" si="41"/>
        <v>2400670</v>
      </c>
      <c r="AS154" s="29">
        <f t="shared" si="41"/>
        <v>2383759</v>
      </c>
      <c r="AT154" s="29">
        <f t="shared" si="41"/>
        <v>2560068</v>
      </c>
      <c r="AU154" s="29">
        <f>AU131</f>
        <v>2724235</v>
      </c>
      <c r="AV154" s="5">
        <v>2679243</v>
      </c>
      <c r="AW154" s="5">
        <f>AW131</f>
        <v>2658986</v>
      </c>
      <c r="AX154" s="5">
        <v>2751655</v>
      </c>
      <c r="AY154" s="5">
        <v>2809812</v>
      </c>
      <c r="AZ154" s="5">
        <v>2890545</v>
      </c>
      <c r="BA154" s="5">
        <v>2930739</v>
      </c>
      <c r="BB154" s="14"/>
      <c r="BC154" s="14"/>
      <c r="BD154" s="28"/>
      <c r="BE154" s="28"/>
      <c r="BF154" s="14"/>
      <c r="BG154" s="14"/>
      <c r="BH154" s="14"/>
      <c r="BI154" s="14"/>
    </row>
    <row r="155" spans="1:61">
      <c r="A155" s="14"/>
      <c r="B155" s="14"/>
      <c r="C155" s="14" t="s">
        <v>158</v>
      </c>
      <c r="D155" s="14"/>
      <c r="E155" s="14"/>
      <c r="F155" s="14"/>
      <c r="G155" s="14"/>
      <c r="H155" s="14"/>
      <c r="I155" s="14"/>
      <c r="J155" s="14"/>
      <c r="K155" s="14"/>
      <c r="L155" s="14"/>
      <c r="M155" s="14"/>
      <c r="N155" s="14"/>
      <c r="O155" s="14"/>
      <c r="P155" s="14"/>
      <c r="Q155" s="14"/>
      <c r="R155" s="14"/>
      <c r="S155" s="14"/>
      <c r="T155" s="29"/>
      <c r="U155" s="29"/>
      <c r="V155" s="29"/>
      <c r="W155" s="29"/>
      <c r="X155" s="29"/>
      <c r="Y155" s="29"/>
      <c r="Z155" s="29"/>
      <c r="AA155" s="29"/>
      <c r="AB155" s="29">
        <f t="shared" ref="AB155:AD155" si="42">AB132</f>
        <v>0</v>
      </c>
      <c r="AC155" s="29">
        <f t="shared" si="42"/>
        <v>10958</v>
      </c>
      <c r="AD155" s="29">
        <f t="shared" si="42"/>
        <v>3932</v>
      </c>
      <c r="AE155" s="29">
        <f t="shared" ref="AE155:AG155" si="43">AE132</f>
        <v>957</v>
      </c>
      <c r="AF155" s="29">
        <f t="shared" si="43"/>
        <v>9924</v>
      </c>
      <c r="AG155" s="29">
        <f t="shared" si="43"/>
        <v>27668</v>
      </c>
      <c r="AH155" s="29">
        <f t="shared" si="41"/>
        <v>33102</v>
      </c>
      <c r="AI155" s="29">
        <f t="shared" si="41"/>
        <v>17966</v>
      </c>
      <c r="AJ155" s="29">
        <f t="shared" si="41"/>
        <v>23497</v>
      </c>
      <c r="AK155" s="29">
        <f t="shared" si="41"/>
        <v>21183</v>
      </c>
      <c r="AL155" s="29">
        <f t="shared" si="41"/>
        <v>14728</v>
      </c>
      <c r="AM155" s="29">
        <f t="shared" si="41"/>
        <v>5342</v>
      </c>
      <c r="AN155" s="29">
        <f t="shared" si="41"/>
        <v>5915</v>
      </c>
      <c r="AO155" s="29">
        <f t="shared" si="41"/>
        <v>2398</v>
      </c>
      <c r="AP155" s="29">
        <f t="shared" si="41"/>
        <v>4523</v>
      </c>
      <c r="AQ155" s="29">
        <f t="shared" si="41"/>
        <v>5388</v>
      </c>
      <c r="AR155" s="29">
        <f t="shared" si="41"/>
        <v>3928</v>
      </c>
      <c r="AS155" s="29">
        <f t="shared" si="41"/>
        <v>3153</v>
      </c>
      <c r="AT155" s="29">
        <f t="shared" si="41"/>
        <v>1569</v>
      </c>
      <c r="AU155" s="29">
        <f>AU132</f>
        <v>3024</v>
      </c>
      <c r="AV155" s="5">
        <v>2815</v>
      </c>
      <c r="AW155" s="5">
        <f>AW132</f>
        <v>1151</v>
      </c>
      <c r="AX155" s="5">
        <v>456</v>
      </c>
      <c r="AY155" s="5">
        <v>886</v>
      </c>
      <c r="AZ155" s="5">
        <v>419</v>
      </c>
      <c r="BA155" s="5">
        <v>424</v>
      </c>
      <c r="BB155" s="14"/>
      <c r="BC155" s="14"/>
      <c r="BD155" s="28"/>
      <c r="BE155" s="28"/>
      <c r="BF155" s="14"/>
      <c r="BG155" s="14"/>
      <c r="BH155" s="14"/>
      <c r="BI155" s="14"/>
    </row>
    <row r="156" spans="1:61">
      <c r="A156" s="14"/>
      <c r="B156" s="14" t="s">
        <v>143</v>
      </c>
      <c r="C156" s="14"/>
      <c r="D156" s="14"/>
      <c r="E156" s="14"/>
      <c r="F156" s="14"/>
      <c r="G156" s="14"/>
      <c r="H156" s="14"/>
      <c r="I156" s="14"/>
      <c r="J156" s="14"/>
      <c r="K156" s="14"/>
      <c r="L156" s="14"/>
      <c r="M156" s="14"/>
      <c r="N156" s="14"/>
      <c r="O156" s="14"/>
      <c r="P156" s="14"/>
      <c r="Q156" s="14"/>
      <c r="R156" s="14"/>
      <c r="S156" s="14"/>
      <c r="T156" s="29"/>
      <c r="U156" s="29"/>
      <c r="V156" s="29"/>
      <c r="W156" s="29"/>
      <c r="X156" s="29"/>
      <c r="Y156" s="29"/>
      <c r="Z156" s="29"/>
      <c r="AA156" s="29"/>
      <c r="AB156" s="29"/>
      <c r="AC156" s="5">
        <f t="shared" ref="AC156:AU156" si="44">AC150+AC152+AC153</f>
        <v>9250286</v>
      </c>
      <c r="AD156" s="5">
        <f t="shared" si="44"/>
        <v>9794140</v>
      </c>
      <c r="AE156" s="5">
        <f t="shared" si="44"/>
        <v>10667562</v>
      </c>
      <c r="AF156" s="5">
        <f t="shared" si="44"/>
        <v>11022946</v>
      </c>
      <c r="AG156" s="5">
        <f t="shared" si="44"/>
        <v>11193609</v>
      </c>
      <c r="AH156" s="5">
        <f t="shared" si="44"/>
        <v>11998542</v>
      </c>
      <c r="AI156" s="5">
        <f t="shared" si="44"/>
        <v>12478126</v>
      </c>
      <c r="AJ156" s="5">
        <f t="shared" si="44"/>
        <v>13026609</v>
      </c>
      <c r="AK156" s="5">
        <f t="shared" si="44"/>
        <v>12485447</v>
      </c>
      <c r="AL156" s="5">
        <f t="shared" si="44"/>
        <v>13099236</v>
      </c>
      <c r="AM156" s="5">
        <f t="shared" si="44"/>
        <v>13100477</v>
      </c>
      <c r="AN156" s="5">
        <f t="shared" si="44"/>
        <v>12803936</v>
      </c>
      <c r="AO156" s="5">
        <f t="shared" si="44"/>
        <v>11791987</v>
      </c>
      <c r="AP156" s="5">
        <f t="shared" si="44"/>
        <v>11879396</v>
      </c>
      <c r="AQ156" s="5">
        <f t="shared" si="44"/>
        <v>11031916</v>
      </c>
      <c r="AR156" s="5">
        <f t="shared" si="44"/>
        <v>10943684</v>
      </c>
      <c r="AS156" s="5">
        <f t="shared" si="44"/>
        <v>11052651</v>
      </c>
      <c r="AT156" s="5">
        <f t="shared" si="44"/>
        <v>11444910</v>
      </c>
      <c r="AU156" s="5">
        <f t="shared" si="44"/>
        <v>11507411</v>
      </c>
      <c r="AV156" s="5">
        <f>AV150+AV152+AV153</f>
        <v>11582430</v>
      </c>
      <c r="AW156" s="5">
        <v>11313431</v>
      </c>
      <c r="AX156" s="5">
        <v>11727083</v>
      </c>
      <c r="AY156" s="5">
        <v>11567199</v>
      </c>
      <c r="AZ156" s="5">
        <f>AZ150+AZ152+AZ153</f>
        <v>11353021</v>
      </c>
      <c r="BA156" s="5">
        <f>BA150+BA152+BA153</f>
        <v>11106855</v>
      </c>
      <c r="BB156" s="14"/>
      <c r="BC156" s="14"/>
      <c r="BD156" s="28"/>
      <c r="BE156" s="28"/>
      <c r="BF156" s="14"/>
      <c r="BG156" s="14"/>
      <c r="BH156" s="14"/>
      <c r="BI156" s="14"/>
    </row>
    <row r="157" spans="1:61">
      <c r="A157" s="14"/>
      <c r="B157" s="72" t="s">
        <v>67</v>
      </c>
      <c r="C157" s="14"/>
      <c r="D157" s="14"/>
      <c r="E157" s="14"/>
      <c r="F157" s="14"/>
      <c r="G157" s="14"/>
      <c r="H157" s="14"/>
      <c r="I157" s="14"/>
      <c r="J157" s="14"/>
      <c r="K157" s="14"/>
      <c r="L157" s="14"/>
      <c r="M157" s="14"/>
      <c r="N157" s="14"/>
      <c r="O157" s="14"/>
      <c r="P157" s="14"/>
      <c r="Q157" s="14"/>
      <c r="R157" s="14"/>
      <c r="S157" s="14"/>
      <c r="T157" s="29">
        <v>793421</v>
      </c>
      <c r="U157" s="29">
        <v>901838</v>
      </c>
      <c r="V157" s="29">
        <v>925918</v>
      </c>
      <c r="W157" s="29">
        <v>985296</v>
      </c>
      <c r="X157" s="29">
        <v>1040520</v>
      </c>
      <c r="Y157" s="29">
        <v>1048500</v>
      </c>
      <c r="Z157" s="29">
        <v>1074684</v>
      </c>
      <c r="AA157" s="29">
        <v>1193245</v>
      </c>
      <c r="AB157" s="29">
        <v>1409421</v>
      </c>
      <c r="AC157" s="29">
        <v>1559686</v>
      </c>
      <c r="AD157" s="29">
        <v>1893442</v>
      </c>
      <c r="AE157" s="29">
        <v>2196291</v>
      </c>
      <c r="AF157" s="29">
        <v>1996276</v>
      </c>
      <c r="AG157" s="29">
        <v>2036006</v>
      </c>
      <c r="AH157" s="29">
        <v>2656611</v>
      </c>
      <c r="AI157" s="29">
        <v>2767723</v>
      </c>
      <c r="AJ157" s="29">
        <v>2750634</v>
      </c>
      <c r="AK157" s="29">
        <v>3100967</v>
      </c>
      <c r="AL157" s="29">
        <v>3096264</v>
      </c>
      <c r="AM157" s="29">
        <v>3128194</v>
      </c>
      <c r="AN157" s="29">
        <v>2863334</v>
      </c>
      <c r="AO157" s="29">
        <v>3007716</v>
      </c>
      <c r="AP157" s="29">
        <v>2953943</v>
      </c>
      <c r="AQ157" s="29">
        <v>3085550</v>
      </c>
      <c r="AR157" s="29">
        <v>3127425</v>
      </c>
      <c r="AS157" s="29">
        <v>3057955</v>
      </c>
      <c r="AT157" s="29">
        <v>3216065</v>
      </c>
      <c r="AU157" s="29">
        <v>3423022</v>
      </c>
      <c r="AV157" s="5">
        <v>3591612</v>
      </c>
      <c r="AW157" s="5">
        <v>3541657</v>
      </c>
      <c r="AX157" s="5">
        <v>3631435</v>
      </c>
      <c r="AY157" s="5">
        <v>3664676</v>
      </c>
      <c r="AZ157" s="5">
        <v>3929002</v>
      </c>
      <c r="BA157" s="5">
        <v>4161646</v>
      </c>
      <c r="BB157" s="14"/>
      <c r="BC157" s="14"/>
      <c r="BD157" s="28"/>
      <c r="BE157" s="28"/>
      <c r="BF157" s="14"/>
      <c r="BG157" s="14"/>
      <c r="BH157" s="14"/>
      <c r="BI157" s="14"/>
    </row>
    <row r="158" spans="1:61">
      <c r="A158" s="14"/>
      <c r="B158" s="72" t="s">
        <v>68</v>
      </c>
      <c r="C158" s="14"/>
      <c r="D158" s="14"/>
      <c r="E158" s="14"/>
      <c r="F158" s="14"/>
      <c r="G158" s="14"/>
      <c r="H158" s="14"/>
      <c r="I158" s="14"/>
      <c r="J158" s="14"/>
      <c r="K158" s="14"/>
      <c r="L158" s="14"/>
      <c r="M158" s="14"/>
      <c r="N158" s="14"/>
      <c r="O158" s="14"/>
      <c r="P158" s="14"/>
      <c r="Q158" s="14"/>
      <c r="R158" s="14"/>
      <c r="S158" s="14"/>
      <c r="T158" s="29">
        <v>25962</v>
      </c>
      <c r="U158" s="29">
        <v>29374</v>
      </c>
      <c r="V158" s="29">
        <v>29377</v>
      </c>
      <c r="W158" s="29">
        <v>27934</v>
      </c>
      <c r="X158" s="29">
        <v>36902</v>
      </c>
      <c r="Y158" s="29">
        <v>36837</v>
      </c>
      <c r="Z158" s="29">
        <v>45153</v>
      </c>
      <c r="AA158" s="29">
        <v>74607</v>
      </c>
      <c r="AB158" s="29">
        <v>82325</v>
      </c>
      <c r="AC158" s="29">
        <v>95358</v>
      </c>
      <c r="AD158" s="29">
        <v>92482</v>
      </c>
      <c r="AE158" s="29">
        <v>100788</v>
      </c>
      <c r="AF158" s="29">
        <v>95679</v>
      </c>
      <c r="AG158" s="29">
        <v>118218</v>
      </c>
      <c r="AH158" s="29">
        <v>81863</v>
      </c>
      <c r="AI158" s="29">
        <v>75659</v>
      </c>
      <c r="AJ158" s="29">
        <v>66776</v>
      </c>
      <c r="AK158" s="29">
        <v>78053</v>
      </c>
      <c r="AL158" s="29">
        <v>93170</v>
      </c>
      <c r="AM158" s="29">
        <v>106508</v>
      </c>
      <c r="AN158" s="29">
        <v>119704</v>
      </c>
      <c r="AO158" s="29">
        <v>109423</v>
      </c>
      <c r="AP158" s="29">
        <v>127960</v>
      </c>
      <c r="AQ158" s="29">
        <v>112878</v>
      </c>
      <c r="AR158" s="29">
        <v>134138</v>
      </c>
      <c r="AS158" s="29">
        <v>132683</v>
      </c>
      <c r="AT158" s="29">
        <v>112027</v>
      </c>
      <c r="AU158" s="29">
        <v>113335</v>
      </c>
      <c r="AV158" s="5">
        <v>114065</v>
      </c>
      <c r="AW158" s="5">
        <v>143367</v>
      </c>
      <c r="AX158" s="5">
        <v>174234</v>
      </c>
      <c r="AY158" s="5">
        <v>170957</v>
      </c>
      <c r="AZ158" s="5">
        <v>175345</v>
      </c>
      <c r="BA158" s="5">
        <v>168937</v>
      </c>
      <c r="BB158" s="14"/>
      <c r="BC158" s="14"/>
      <c r="BD158" s="28"/>
      <c r="BE158" s="28"/>
      <c r="BF158" s="14"/>
      <c r="BG158" s="14"/>
      <c r="BH158" s="14"/>
      <c r="BI158" s="14"/>
    </row>
    <row r="159" spans="1:61">
      <c r="A159" s="14"/>
      <c r="B159" s="72" t="s">
        <v>70</v>
      </c>
      <c r="C159" s="14"/>
      <c r="D159" s="14"/>
      <c r="E159" s="14"/>
      <c r="F159" s="14"/>
      <c r="G159" s="14"/>
      <c r="H159" s="14"/>
      <c r="I159" s="14"/>
      <c r="J159" s="14"/>
      <c r="K159" s="14"/>
      <c r="L159" s="14"/>
      <c r="M159" s="14"/>
      <c r="N159" s="14"/>
      <c r="O159" s="14"/>
      <c r="P159" s="14"/>
      <c r="Q159" s="14"/>
      <c r="R159" s="14"/>
      <c r="S159" s="14"/>
      <c r="T159" s="29">
        <v>1155821</v>
      </c>
      <c r="U159" s="29">
        <v>1237376</v>
      </c>
      <c r="V159" s="29">
        <v>1218249</v>
      </c>
      <c r="W159" s="29">
        <v>1304503</v>
      </c>
      <c r="X159" s="29">
        <v>1334940</v>
      </c>
      <c r="Y159" s="29">
        <v>1355881</v>
      </c>
      <c r="Z159" s="29">
        <v>1417906</v>
      </c>
      <c r="AA159" s="29">
        <v>1471161</v>
      </c>
      <c r="AB159" s="29">
        <v>1537887</v>
      </c>
      <c r="AC159" s="29">
        <v>1668999</v>
      </c>
      <c r="AD159" s="29">
        <v>1910630</v>
      </c>
      <c r="AE159" s="29">
        <v>2101672</v>
      </c>
      <c r="AF159" s="29">
        <v>2183651</v>
      </c>
      <c r="AG159" s="29">
        <v>2314714</v>
      </c>
      <c r="AH159" s="29">
        <v>2339288</v>
      </c>
      <c r="AI159" s="29">
        <v>2547594</v>
      </c>
      <c r="AJ159" s="29">
        <v>2553882</v>
      </c>
      <c r="AK159" s="29">
        <v>2682478</v>
      </c>
      <c r="AL159" s="29">
        <v>2717243</v>
      </c>
      <c r="AM159" s="29">
        <v>2670986</v>
      </c>
      <c r="AN159" s="29">
        <v>2748096</v>
      </c>
      <c r="AO159" s="29">
        <v>2811856</v>
      </c>
      <c r="AP159" s="29">
        <v>2813917</v>
      </c>
      <c r="AQ159" s="29">
        <v>2729969</v>
      </c>
      <c r="AR159" s="29">
        <v>2731921</v>
      </c>
      <c r="AS159" s="29">
        <v>2704292</v>
      </c>
      <c r="AT159" s="29">
        <v>2715868</v>
      </c>
      <c r="AU159" s="29">
        <v>2664721</v>
      </c>
      <c r="AV159" s="5">
        <v>2688433</v>
      </c>
      <c r="AW159" s="5">
        <v>2697265</v>
      </c>
      <c r="AX159" s="5">
        <v>2702985</v>
      </c>
      <c r="AY159" s="5">
        <v>2704258</v>
      </c>
      <c r="AZ159" s="5">
        <v>2696412</v>
      </c>
      <c r="BA159" s="5">
        <v>2647603</v>
      </c>
      <c r="BB159" s="14"/>
      <c r="BC159" s="14"/>
      <c r="BD159" s="28"/>
      <c r="BE159" s="28"/>
      <c r="BF159" s="14"/>
      <c r="BG159" s="14"/>
      <c r="BH159" s="14"/>
      <c r="BI159" s="14"/>
    </row>
    <row r="160" spans="1:61">
      <c r="A160" s="14"/>
      <c r="B160" s="72" t="s">
        <v>159</v>
      </c>
      <c r="C160" s="14"/>
      <c r="D160" s="14"/>
      <c r="E160" s="14"/>
      <c r="F160" s="14"/>
      <c r="G160" s="14"/>
      <c r="H160" s="14"/>
      <c r="I160" s="14"/>
      <c r="J160" s="14"/>
      <c r="K160" s="14"/>
      <c r="L160" s="14"/>
      <c r="M160" s="14"/>
      <c r="N160" s="14"/>
      <c r="O160" s="14"/>
      <c r="P160" s="14"/>
      <c r="Q160" s="14"/>
      <c r="R160" s="14"/>
      <c r="S160" s="14"/>
      <c r="T160" s="29">
        <v>0</v>
      </c>
      <c r="U160" s="29">
        <v>0</v>
      </c>
      <c r="V160" s="29">
        <v>0</v>
      </c>
      <c r="W160" s="29">
        <v>0</v>
      </c>
      <c r="X160" s="29">
        <v>0</v>
      </c>
      <c r="Y160" s="29">
        <v>0</v>
      </c>
      <c r="Z160" s="29"/>
      <c r="AA160" s="29">
        <v>0</v>
      </c>
      <c r="AB160" s="29">
        <v>0</v>
      </c>
      <c r="AC160" s="29">
        <v>0</v>
      </c>
      <c r="AD160" s="29">
        <v>0</v>
      </c>
      <c r="AE160" s="29">
        <v>0</v>
      </c>
      <c r="AF160" s="29">
        <v>0</v>
      </c>
      <c r="AG160" s="29">
        <v>0</v>
      </c>
      <c r="AH160" s="29">
        <v>0</v>
      </c>
      <c r="AI160" s="29">
        <v>0</v>
      </c>
      <c r="AJ160" s="29">
        <v>0</v>
      </c>
      <c r="AK160" s="29">
        <v>0</v>
      </c>
      <c r="AL160" s="29">
        <v>0</v>
      </c>
      <c r="AM160" s="29">
        <v>0</v>
      </c>
      <c r="AN160" s="29">
        <v>0</v>
      </c>
      <c r="AO160" s="29">
        <v>0</v>
      </c>
      <c r="AP160" s="29">
        <v>0</v>
      </c>
      <c r="AQ160" s="29">
        <v>0</v>
      </c>
      <c r="AR160" s="29">
        <v>0</v>
      </c>
      <c r="AS160" s="29">
        <v>0</v>
      </c>
      <c r="AT160" s="29">
        <v>0</v>
      </c>
      <c r="AU160" s="29">
        <v>0</v>
      </c>
      <c r="AV160" s="5">
        <v>0</v>
      </c>
      <c r="AW160" s="5">
        <v>0</v>
      </c>
      <c r="AX160" s="5">
        <v>0</v>
      </c>
      <c r="AY160" s="5">
        <v>0</v>
      </c>
      <c r="AZ160" s="5">
        <v>0</v>
      </c>
      <c r="BA160" s="5">
        <v>0</v>
      </c>
      <c r="BB160" s="14"/>
      <c r="BC160" s="14"/>
      <c r="BD160" s="28"/>
      <c r="BE160" s="28"/>
      <c r="BF160" s="14"/>
      <c r="BG160" s="14"/>
      <c r="BH160" s="14"/>
      <c r="BI160" s="14"/>
    </row>
    <row r="161" spans="1:61">
      <c r="A161" s="14"/>
      <c r="B161" s="72" t="s">
        <v>75</v>
      </c>
      <c r="C161" s="14"/>
      <c r="D161" s="14"/>
      <c r="E161" s="14"/>
      <c r="F161" s="14"/>
      <c r="G161" s="14"/>
      <c r="H161" s="14"/>
      <c r="I161" s="14"/>
      <c r="J161" s="14"/>
      <c r="K161" s="14"/>
      <c r="L161" s="14"/>
      <c r="M161" s="14"/>
      <c r="N161" s="14"/>
      <c r="O161" s="14"/>
      <c r="P161" s="14"/>
      <c r="Q161" s="14"/>
      <c r="R161" s="14"/>
      <c r="S161" s="14"/>
      <c r="T161" s="29">
        <v>0</v>
      </c>
      <c r="U161" s="29">
        <v>0</v>
      </c>
      <c r="V161" s="29">
        <v>0</v>
      </c>
      <c r="W161" s="29">
        <v>126895</v>
      </c>
      <c r="X161" s="29">
        <v>169477</v>
      </c>
      <c r="Y161" s="29">
        <v>147386</v>
      </c>
      <c r="Z161" s="29">
        <v>975879</v>
      </c>
      <c r="AA161" s="29">
        <v>942947</v>
      </c>
      <c r="AB161" s="29">
        <v>1084497</v>
      </c>
      <c r="AC161" s="29">
        <v>1200223</v>
      </c>
      <c r="AD161" s="29">
        <v>1039727</v>
      </c>
      <c r="AE161" s="29">
        <v>1173285</v>
      </c>
      <c r="AF161" s="29">
        <v>1417474</v>
      </c>
      <c r="AG161" s="29">
        <v>1322959</v>
      </c>
      <c r="AH161" s="29">
        <v>1307301</v>
      </c>
      <c r="AI161" s="29">
        <v>1354772</v>
      </c>
      <c r="AJ161" s="29">
        <v>1396432</v>
      </c>
      <c r="AK161" s="29">
        <v>1459272</v>
      </c>
      <c r="AL161" s="29">
        <v>1594452</v>
      </c>
      <c r="AM161" s="29">
        <v>1570312</v>
      </c>
      <c r="AN161" s="29">
        <v>1988447</v>
      </c>
      <c r="AO161" s="29">
        <v>2090976</v>
      </c>
      <c r="AP161" s="29">
        <v>2094469</v>
      </c>
      <c r="AQ161" s="29">
        <v>2150737</v>
      </c>
      <c r="AR161" s="29">
        <v>2299648</v>
      </c>
      <c r="AS161" s="29">
        <v>2240076</v>
      </c>
      <c r="AT161" s="29">
        <v>2263764</v>
      </c>
      <c r="AU161" s="29">
        <v>2218559</v>
      </c>
      <c r="AV161" s="5">
        <v>2448984</v>
      </c>
      <c r="AW161" s="5">
        <v>2352523</v>
      </c>
      <c r="AX161" s="5">
        <v>2248623</v>
      </c>
      <c r="AY161" s="5">
        <v>2360780</v>
      </c>
      <c r="AZ161" s="5">
        <v>2375138</v>
      </c>
      <c r="BA161" s="5">
        <v>2372409</v>
      </c>
      <c r="BB161" s="14"/>
      <c r="BC161" s="14"/>
      <c r="BD161" s="28"/>
      <c r="BE161" s="28"/>
      <c r="BF161" s="14"/>
      <c r="BG161" s="14"/>
      <c r="BH161" s="14"/>
      <c r="BI161" s="14"/>
    </row>
    <row r="162" spans="1:61">
      <c r="A162" s="58" t="s">
        <v>168</v>
      </c>
      <c r="B162" s="58" t="s">
        <v>65</v>
      </c>
      <c r="C162" s="14"/>
      <c r="D162" s="14"/>
      <c r="E162" s="14"/>
      <c r="F162" s="14"/>
      <c r="G162" s="14"/>
      <c r="H162" s="14"/>
      <c r="I162" s="14"/>
      <c r="J162" s="14"/>
      <c r="K162" s="14"/>
      <c r="L162" s="14"/>
      <c r="M162" s="14"/>
      <c r="N162" s="14"/>
      <c r="O162" s="14"/>
      <c r="P162" s="14"/>
      <c r="Q162" s="14"/>
      <c r="R162" s="14"/>
      <c r="S162" s="14"/>
      <c r="T162" s="64">
        <f>T150/T$103</f>
        <v>0.59385470988736155</v>
      </c>
      <c r="U162" s="64">
        <f t="shared" ref="U162:AZ170" si="45">U150/U$103</f>
        <v>0.57747971832718425</v>
      </c>
      <c r="V162" s="64">
        <f t="shared" si="45"/>
        <v>0.54080829992033341</v>
      </c>
      <c r="W162" s="64">
        <f t="shared" si="45"/>
        <v>0.51466016270981674</v>
      </c>
      <c r="X162" s="64">
        <f t="shared" si="45"/>
        <v>0.5283336917955489</v>
      </c>
      <c r="Y162" s="64">
        <f t="shared" si="45"/>
        <v>0.51480880404307927</v>
      </c>
      <c r="Z162" s="64">
        <f t="shared" si="45"/>
        <v>0.51878813338934571</v>
      </c>
      <c r="AA162" s="64">
        <f t="shared" si="45"/>
        <v>0.47425678313605907</v>
      </c>
      <c r="AB162" s="64">
        <f t="shared" si="45"/>
        <v>0.42838756057274241</v>
      </c>
      <c r="AC162" s="64">
        <f t="shared" si="45"/>
        <v>0.44258087265313417</v>
      </c>
      <c r="AD162" s="64">
        <f t="shared" si="45"/>
        <v>0.42931014432787096</v>
      </c>
      <c r="AE162" s="64">
        <f t="shared" si="45"/>
        <v>0.45708712308871785</v>
      </c>
      <c r="AF162" s="64">
        <f t="shared" si="45"/>
        <v>0.46248946021469101</v>
      </c>
      <c r="AG162" s="64">
        <f t="shared" si="45"/>
        <v>0.45955544302519269</v>
      </c>
      <c r="AH162" s="64">
        <f t="shared" si="45"/>
        <v>0.51967216276931949</v>
      </c>
      <c r="AI162" s="64">
        <f t="shared" si="45"/>
        <v>0.51521552734651732</v>
      </c>
      <c r="AJ162" s="64">
        <f t="shared" si="45"/>
        <v>0.52838831942112729</v>
      </c>
      <c r="AK162" s="64">
        <f t="shared" si="45"/>
        <v>0.45556471221076483</v>
      </c>
      <c r="AL162" s="64">
        <f t="shared" si="45"/>
        <v>0.46579220222563267</v>
      </c>
      <c r="AM162" s="64">
        <f t="shared" si="45"/>
        <v>0.44389903103011868</v>
      </c>
      <c r="AN162" s="64">
        <f t="shared" si="45"/>
        <v>0.44653172655421636</v>
      </c>
      <c r="AO162" s="76">
        <f t="shared" si="45"/>
        <v>0.39538752405435862</v>
      </c>
      <c r="AP162" s="76">
        <f t="shared" si="45"/>
        <v>0.41566491579196124</v>
      </c>
      <c r="AQ162" s="76">
        <f t="shared" si="45"/>
        <v>0.39148913667656315</v>
      </c>
      <c r="AR162" s="76">
        <f t="shared" si="45"/>
        <v>0.38002540565283777</v>
      </c>
      <c r="AS162" s="76">
        <f t="shared" si="45"/>
        <v>0.36957364900955747</v>
      </c>
      <c r="AT162" s="76">
        <f t="shared" si="45"/>
        <v>0.34396990346048151</v>
      </c>
      <c r="AU162" s="76">
        <f t="shared" si="45"/>
        <v>0.34686621691523567</v>
      </c>
      <c r="AV162" s="76">
        <f t="shared" si="45"/>
        <v>0.35388688817884567</v>
      </c>
      <c r="AW162" s="76">
        <f t="shared" si="45"/>
        <v>0.33867746070247962</v>
      </c>
      <c r="AX162" s="76">
        <f t="shared" si="45"/>
        <v>0.3471133049697972</v>
      </c>
      <c r="AY162" s="76">
        <f t="shared" si="45"/>
        <v>0.31601683184373658</v>
      </c>
      <c r="AZ162" s="76">
        <f t="shared" si="45"/>
        <v>0.3056963734750206</v>
      </c>
      <c r="BA162" s="76">
        <f t="shared" ref="BA162:BA169" si="46">BA150/BA$103</f>
        <v>0.27577606238766866</v>
      </c>
      <c r="BB162" s="14"/>
      <c r="BC162" s="14"/>
      <c r="BD162" s="28"/>
      <c r="BE162" s="28"/>
      <c r="BF162" s="14"/>
      <c r="BG162" s="14"/>
      <c r="BH162" s="14"/>
      <c r="BI162" s="14"/>
    </row>
    <row r="163" spans="1:61">
      <c r="A163" s="58" t="s">
        <v>169</v>
      </c>
      <c r="B163" s="58"/>
      <c r="C163" s="14" t="s">
        <v>66</v>
      </c>
      <c r="D163" s="14"/>
      <c r="E163" s="14"/>
      <c r="F163" s="14"/>
      <c r="G163" s="14"/>
      <c r="H163" s="14"/>
      <c r="I163" s="14"/>
      <c r="J163" s="14"/>
      <c r="K163" s="14"/>
      <c r="L163" s="14"/>
      <c r="M163" s="14"/>
      <c r="N163" s="14"/>
      <c r="O163" s="14"/>
      <c r="P163" s="14"/>
      <c r="Q163" s="14"/>
      <c r="R163" s="14"/>
      <c r="S163" s="14"/>
      <c r="T163" s="64">
        <f t="shared" ref="T163:AI173" si="47">T151/T$103</f>
        <v>0</v>
      </c>
      <c r="U163" s="64">
        <f t="shared" si="47"/>
        <v>0</v>
      </c>
      <c r="V163" s="64">
        <f t="shared" si="47"/>
        <v>0</v>
      </c>
      <c r="W163" s="64">
        <f t="shared" si="47"/>
        <v>0</v>
      </c>
      <c r="X163" s="64">
        <f t="shared" si="47"/>
        <v>0</v>
      </c>
      <c r="Y163" s="64">
        <f t="shared" si="47"/>
        <v>0</v>
      </c>
      <c r="Z163" s="64">
        <f t="shared" si="47"/>
        <v>0</v>
      </c>
      <c r="AA163" s="64">
        <f t="shared" si="47"/>
        <v>0</v>
      </c>
      <c r="AB163" s="64">
        <f t="shared" si="47"/>
        <v>0</v>
      </c>
      <c r="AC163" s="64">
        <f t="shared" si="47"/>
        <v>0.35049290067380667</v>
      </c>
      <c r="AD163" s="64">
        <f t="shared" si="47"/>
        <v>0.34296116487455891</v>
      </c>
      <c r="AE163" s="64">
        <f t="shared" si="47"/>
        <v>0.35415959752648235</v>
      </c>
      <c r="AF163" s="64">
        <f t="shared" si="47"/>
        <v>0.35954135036641593</v>
      </c>
      <c r="AG163" s="64">
        <f t="shared" si="47"/>
        <v>0.36386489596075899</v>
      </c>
      <c r="AH163" s="64">
        <f t="shared" si="47"/>
        <v>0.39331007295092374</v>
      </c>
      <c r="AI163" s="64">
        <f t="shared" si="47"/>
        <v>0.38443324809975365</v>
      </c>
      <c r="AJ163" s="64">
        <f t="shared" si="45"/>
        <v>0.37911202282994805</v>
      </c>
      <c r="AK163" s="64">
        <f t="shared" si="45"/>
        <v>0.33860931639100594</v>
      </c>
      <c r="AL163" s="64">
        <f t="shared" si="45"/>
        <v>0.32240787531563136</v>
      </c>
      <c r="AM163" s="64">
        <f t="shared" si="45"/>
        <v>0.30089133786499134</v>
      </c>
      <c r="AN163" s="64">
        <f t="shared" si="45"/>
        <v>0.27541739333588616</v>
      </c>
      <c r="AO163" s="76">
        <f t="shared" si="45"/>
        <v>0.25174941789490374</v>
      </c>
      <c r="AP163" s="76">
        <f t="shared" si="45"/>
        <v>0.25481695483784839</v>
      </c>
      <c r="AQ163" s="76">
        <f t="shared" si="45"/>
        <v>0.25341886162138633</v>
      </c>
      <c r="AR163" s="76">
        <f t="shared" si="45"/>
        <v>0.25764399648738306</v>
      </c>
      <c r="AS163" s="76">
        <f t="shared" si="45"/>
        <v>0.24624925497321387</v>
      </c>
      <c r="AT163" s="76">
        <f t="shared" si="45"/>
        <v>0.21746428191770328</v>
      </c>
      <c r="AU163" s="76">
        <f t="shared" si="45"/>
        <v>0.21742771372716951</v>
      </c>
      <c r="AV163" s="76">
        <f t="shared" si="45"/>
        <v>0.21700018922939437</v>
      </c>
      <c r="AW163" s="76">
        <f t="shared" si="45"/>
        <v>0.20869266400308731</v>
      </c>
      <c r="AX163" s="76">
        <f t="shared" si="45"/>
        <v>0.19971787874242797</v>
      </c>
      <c r="AY163" s="76">
        <f t="shared" si="45"/>
        <v>0.18623605963547041</v>
      </c>
      <c r="AZ163" s="76">
        <f t="shared" si="45"/>
        <v>0.18062301877651477</v>
      </c>
      <c r="BA163" s="76">
        <f t="shared" si="46"/>
        <v>0.16650371949919274</v>
      </c>
      <c r="BB163" s="14"/>
      <c r="BC163" s="14"/>
      <c r="BD163" s="28"/>
      <c r="BE163" s="28"/>
      <c r="BF163" s="14"/>
      <c r="BG163" s="14"/>
      <c r="BH163" s="14"/>
      <c r="BI163" s="14"/>
    </row>
    <row r="164" spans="1:61">
      <c r="A164" s="58"/>
      <c r="B164" s="58" t="s">
        <v>69</v>
      </c>
      <c r="C164" s="14"/>
      <c r="D164" s="14"/>
      <c r="E164" s="14"/>
      <c r="F164" s="14"/>
      <c r="G164" s="14"/>
      <c r="H164" s="14"/>
      <c r="I164" s="14"/>
      <c r="J164" s="14"/>
      <c r="K164" s="14"/>
      <c r="L164" s="14"/>
      <c r="M164" s="14"/>
      <c r="N164" s="14"/>
      <c r="O164" s="14"/>
      <c r="P164" s="14"/>
      <c r="Q164" s="14"/>
      <c r="R164" s="14"/>
      <c r="S164" s="14"/>
      <c r="T164" s="64">
        <f t="shared" si="47"/>
        <v>4.6041198847521975E-2</v>
      </c>
      <c r="U164" s="64">
        <f t="shared" si="45"/>
        <v>4.924250721832929E-2</v>
      </c>
      <c r="V164" s="64">
        <f t="shared" si="45"/>
        <v>5.0629360202969861E-2</v>
      </c>
      <c r="W164" s="64">
        <f t="shared" si="45"/>
        <v>4.5711578832472587E-2</v>
      </c>
      <c r="X164" s="64">
        <f t="shared" si="45"/>
        <v>4.712354272399024E-2</v>
      </c>
      <c r="Y164" s="64">
        <f t="shared" si="45"/>
        <v>5.3349419532316165E-2</v>
      </c>
      <c r="Z164" s="64">
        <f t="shared" si="45"/>
        <v>5.2229970593530579E-2</v>
      </c>
      <c r="AA164" s="64">
        <f t="shared" si="45"/>
        <v>4.3925375945854057E-2</v>
      </c>
      <c r="AB164" s="64">
        <f t="shared" si="45"/>
        <v>4.1532018888778846E-2</v>
      </c>
      <c r="AC164" s="64">
        <f t="shared" si="45"/>
        <v>4.0537030062365309E-2</v>
      </c>
      <c r="AD164" s="64">
        <f t="shared" si="45"/>
        <v>3.9156645605653066E-2</v>
      </c>
      <c r="AE164" s="64">
        <f t="shared" si="45"/>
        <v>4.0925180678463888E-2</v>
      </c>
      <c r="AF164" s="64">
        <f t="shared" si="45"/>
        <v>4.3135101616706778E-2</v>
      </c>
      <c r="AG164" s="64">
        <f t="shared" si="45"/>
        <v>4.7142841250464779E-2</v>
      </c>
      <c r="AH164" s="64">
        <f t="shared" si="45"/>
        <v>6.0266808236582217E-2</v>
      </c>
      <c r="AI164" s="64">
        <f t="shared" si="45"/>
        <v>6.1001960080977559E-2</v>
      </c>
      <c r="AJ164" s="64">
        <f t="shared" si="45"/>
        <v>7.2219705375863738E-2</v>
      </c>
      <c r="AK164" s="64">
        <f t="shared" si="45"/>
        <v>6.7695785719002172E-2</v>
      </c>
      <c r="AL164" s="64">
        <f t="shared" si="45"/>
        <v>7.1341062935317112E-2</v>
      </c>
      <c r="AM164" s="64">
        <f t="shared" si="45"/>
        <v>7.0090958681419707E-2</v>
      </c>
      <c r="AN164" s="64">
        <f t="shared" si="45"/>
        <v>5.9237850956300311E-2</v>
      </c>
      <c r="AO164" s="76">
        <f t="shared" si="45"/>
        <v>5.8461356552227735E-2</v>
      </c>
      <c r="AP164" s="76">
        <f t="shared" si="45"/>
        <v>7.4065637290252298E-2</v>
      </c>
      <c r="AQ164" s="76">
        <f t="shared" si="45"/>
        <v>7.2100387547599606E-2</v>
      </c>
      <c r="AR164" s="76">
        <f t="shared" si="45"/>
        <v>7.5541697387837933E-2</v>
      </c>
      <c r="AS164" s="76">
        <f t="shared" si="45"/>
        <v>7.4304499951543812E-2</v>
      </c>
      <c r="AT164" s="76">
        <f t="shared" si="45"/>
        <v>7.554595243394599E-2</v>
      </c>
      <c r="AU164" s="76">
        <f t="shared" si="45"/>
        <v>7.8511709019425183E-2</v>
      </c>
      <c r="AV164" s="76">
        <f t="shared" si="45"/>
        <v>8.5167335809956071E-2</v>
      </c>
      <c r="AW164" s="76">
        <f t="shared" si="45"/>
        <v>9.0663411070515385E-2</v>
      </c>
      <c r="AX164" s="76">
        <f t="shared" si="45"/>
        <v>0.10889476103781764</v>
      </c>
      <c r="AY164" s="76">
        <f t="shared" si="45"/>
        <v>0.117329604404955</v>
      </c>
      <c r="AZ164" s="76">
        <f t="shared" si="45"/>
        <v>0.11520997673640108</v>
      </c>
      <c r="BA164" s="76">
        <f t="shared" si="46"/>
        <v>0.1227101593200719</v>
      </c>
      <c r="BB164" s="14"/>
      <c r="BC164" s="14"/>
      <c r="BD164" s="28"/>
      <c r="BE164" s="28"/>
      <c r="BF164" s="14"/>
      <c r="BG164" s="14"/>
      <c r="BH164" s="14"/>
      <c r="BI164" s="14"/>
    </row>
    <row r="165" spans="1:61">
      <c r="A165" s="58"/>
      <c r="B165" s="58" t="s">
        <v>74</v>
      </c>
      <c r="C165" s="14"/>
      <c r="D165" s="14"/>
      <c r="E165" s="14"/>
      <c r="F165" s="14"/>
      <c r="G165" s="14"/>
      <c r="H165" s="14"/>
      <c r="I165" s="14"/>
      <c r="J165" s="14"/>
      <c r="K165" s="14"/>
      <c r="L165" s="14"/>
      <c r="M165" s="14"/>
      <c r="N165" s="14"/>
      <c r="O165" s="14"/>
      <c r="P165" s="14"/>
      <c r="Q165" s="14"/>
      <c r="R165" s="14"/>
      <c r="S165" s="14"/>
      <c r="T165" s="64">
        <f t="shared" si="47"/>
        <v>9.1322355759027446E-2</v>
      </c>
      <c r="U165" s="64">
        <f t="shared" si="45"/>
        <v>8.999742187480253E-2</v>
      </c>
      <c r="V165" s="64">
        <f t="shared" si="45"/>
        <v>8.607000109357911E-2</v>
      </c>
      <c r="W165" s="64">
        <f t="shared" si="45"/>
        <v>8.3493072646748351E-2</v>
      </c>
      <c r="X165" s="64">
        <f t="shared" si="45"/>
        <v>8.2677032746317783E-2</v>
      </c>
      <c r="Y165" s="64">
        <f t="shared" si="45"/>
        <v>8.5694275349980711E-2</v>
      </c>
      <c r="Z165" s="64">
        <f t="shared" si="45"/>
        <v>8.6216487627278002E-2</v>
      </c>
      <c r="AA165" s="64">
        <f t="shared" si="45"/>
        <v>8.5867324699984163E-2</v>
      </c>
      <c r="AB165" s="64">
        <f t="shared" si="45"/>
        <v>7.0683817548102351E-2</v>
      </c>
      <c r="AC165" s="64">
        <f t="shared" si="45"/>
        <v>7.2359814969787745E-2</v>
      </c>
      <c r="AD165" s="64">
        <f t="shared" si="45"/>
        <v>7.1580115287393317E-2</v>
      </c>
      <c r="AE165" s="64">
        <f t="shared" si="45"/>
        <v>7.7000178795905261E-2</v>
      </c>
      <c r="AF165" s="64">
        <f t="shared" si="45"/>
        <v>8.2402690161839251E-2</v>
      </c>
      <c r="AG165" s="64">
        <f t="shared" si="45"/>
        <v>9.1980842454496878E-2</v>
      </c>
      <c r="AH165" s="64">
        <f t="shared" si="45"/>
        <v>0.11093653508591361</v>
      </c>
      <c r="AI165" s="64">
        <f t="shared" si="45"/>
        <v>0.11847781203587816</v>
      </c>
      <c r="AJ165" s="64">
        <f t="shared" si="45"/>
        <v>0.13267666910445503</v>
      </c>
      <c r="AK165" s="64">
        <f t="shared" si="45"/>
        <v>0.12948606034738258</v>
      </c>
      <c r="AL165" s="64">
        <f t="shared" si="45"/>
        <v>0.1396599902370754</v>
      </c>
      <c r="AM165" s="64">
        <f t="shared" si="45"/>
        <v>0.13214498148964693</v>
      </c>
      <c r="AN165" s="64">
        <f t="shared" si="45"/>
        <v>0.12638258055635593</v>
      </c>
      <c r="AO165" s="76">
        <f t="shared" si="45"/>
        <v>0.12230688292401327</v>
      </c>
      <c r="AP165" s="76">
        <f t="shared" si="45"/>
        <v>0.12402431006157597</v>
      </c>
      <c r="AQ165" s="76">
        <f t="shared" si="45"/>
        <v>0.12747312471463276</v>
      </c>
      <c r="AR165" s="76">
        <f t="shared" si="45"/>
        <v>0.12828723646036622</v>
      </c>
      <c r="AS165" s="76">
        <f t="shared" si="45"/>
        <v>0.12226286532435839</v>
      </c>
      <c r="AT165" s="76">
        <f t="shared" si="45"/>
        <v>0.1209742556089218</v>
      </c>
      <c r="AU165" s="76">
        <f t="shared" si="45"/>
        <v>0.13212782612061702</v>
      </c>
      <c r="AV165" s="76">
        <f t="shared" si="45"/>
        <v>0.13230558159624761</v>
      </c>
      <c r="AW165" s="76">
        <f t="shared" si="45"/>
        <v>0.13198506125131074</v>
      </c>
      <c r="AX165" s="76">
        <f t="shared" si="45"/>
        <v>0.13983161335191718</v>
      </c>
      <c r="AY165" s="76">
        <f t="shared" si="45"/>
        <v>0.13909733598743665</v>
      </c>
      <c r="AZ165" s="76">
        <f t="shared" si="45"/>
        <v>0.14379779122648459</v>
      </c>
      <c r="BA165" s="76">
        <f t="shared" si="46"/>
        <v>0.14286595790050874</v>
      </c>
      <c r="BB165" s="14"/>
      <c r="BC165" s="14"/>
      <c r="BD165" s="28"/>
      <c r="BE165" s="28"/>
      <c r="BF165" s="14"/>
      <c r="BG165" s="14"/>
      <c r="BH165" s="14"/>
      <c r="BI165" s="14"/>
    </row>
    <row r="166" spans="1:61">
      <c r="A166" s="58"/>
      <c r="B166" s="58"/>
      <c r="C166" s="14" t="s">
        <v>157</v>
      </c>
      <c r="D166" s="14"/>
      <c r="E166" s="14"/>
      <c r="F166" s="14"/>
      <c r="G166" s="14"/>
      <c r="H166" s="14"/>
      <c r="I166" s="14"/>
      <c r="J166" s="14"/>
      <c r="K166" s="14"/>
      <c r="L166" s="14"/>
      <c r="M166" s="14"/>
      <c r="N166" s="14"/>
      <c r="O166" s="14"/>
      <c r="P166" s="14"/>
      <c r="Q166" s="14"/>
      <c r="R166" s="14"/>
      <c r="S166" s="14"/>
      <c r="T166" s="64">
        <f t="shared" si="47"/>
        <v>0</v>
      </c>
      <c r="U166" s="64">
        <f t="shared" si="45"/>
        <v>0</v>
      </c>
      <c r="V166" s="64">
        <f t="shared" si="45"/>
        <v>0</v>
      </c>
      <c r="W166" s="64">
        <f t="shared" si="45"/>
        <v>0</v>
      </c>
      <c r="X166" s="64">
        <f t="shared" si="45"/>
        <v>0</v>
      </c>
      <c r="Y166" s="64">
        <f t="shared" si="45"/>
        <v>0</v>
      </c>
      <c r="Z166" s="64">
        <f t="shared" si="45"/>
        <v>0</v>
      </c>
      <c r="AA166" s="64">
        <f t="shared" si="45"/>
        <v>0</v>
      </c>
      <c r="AB166" s="64">
        <f t="shared" si="45"/>
        <v>0</v>
      </c>
      <c r="AC166" s="64">
        <f t="shared" si="45"/>
        <v>8.2923953908664749E-2</v>
      </c>
      <c r="AD166" s="64">
        <f t="shared" si="45"/>
        <v>7.1363305600036522E-2</v>
      </c>
      <c r="AE166" s="64">
        <f t="shared" si="45"/>
        <v>7.6948593724657219E-2</v>
      </c>
      <c r="AF166" s="64">
        <f t="shared" si="45"/>
        <v>8.1873287001488021E-2</v>
      </c>
      <c r="AG166" s="64">
        <f t="shared" si="45"/>
        <v>9.0501046789097983E-2</v>
      </c>
      <c r="AH166" s="64">
        <f t="shared" si="45"/>
        <v>0.10903052342194217</v>
      </c>
      <c r="AI166" s="64">
        <f t="shared" si="45"/>
        <v>0.11805714649020686</v>
      </c>
      <c r="AJ166" s="64">
        <f t="shared" si="45"/>
        <v>0.13135399253892655</v>
      </c>
      <c r="AK166" s="64">
        <f t="shared" si="45"/>
        <v>0.12837860057089362</v>
      </c>
      <c r="AL166" s="64">
        <f t="shared" si="45"/>
        <v>0.13911991905287233</v>
      </c>
      <c r="AM166" s="64">
        <f t="shared" si="45"/>
        <v>0.131881506120303</v>
      </c>
      <c r="AN166" s="64">
        <f t="shared" si="45"/>
        <v>0.12610402539364554</v>
      </c>
      <c r="AO166" s="76">
        <f t="shared" si="45"/>
        <v>0.1227291305154015</v>
      </c>
      <c r="AP166" s="76">
        <f t="shared" si="45"/>
        <v>0.12379062703206846</v>
      </c>
      <c r="AQ166" s="76">
        <f t="shared" si="45"/>
        <v>0.12718444906187379</v>
      </c>
      <c r="AR166" s="76">
        <f t="shared" si="45"/>
        <v>0.12807767450247709</v>
      </c>
      <c r="AS166" s="76">
        <f t="shared" si="45"/>
        <v>0.12210136175222515</v>
      </c>
      <c r="AT166" s="76">
        <f t="shared" si="45"/>
        <v>0.12090015900309888</v>
      </c>
      <c r="AU166" s="76">
        <f t="shared" si="45"/>
        <v>0.13198248350131145</v>
      </c>
      <c r="AV166" s="76">
        <f t="shared" si="45"/>
        <v>0.13216671800262159</v>
      </c>
      <c r="AW166" s="76">
        <f t="shared" si="45"/>
        <v>0.1319279533634462</v>
      </c>
      <c r="AX166" s="76">
        <f t="shared" si="45"/>
        <v>0.13980844451327351</v>
      </c>
      <c r="AY166" s="76">
        <f t="shared" si="45"/>
        <v>0.13905348914238788</v>
      </c>
      <c r="AZ166" s="76">
        <f t="shared" si="45"/>
        <v>0.14377694998649548</v>
      </c>
      <c r="BA166" s="76">
        <f t="shared" si="46"/>
        <v>0.14284529198525603</v>
      </c>
      <c r="BB166" s="14"/>
      <c r="BC166" s="14"/>
      <c r="BD166" s="28"/>
      <c r="BE166" s="28"/>
      <c r="BF166" s="14"/>
      <c r="BG166" s="14"/>
      <c r="BH166" s="14"/>
      <c r="BI166" s="14"/>
    </row>
    <row r="167" spans="1:61">
      <c r="A167" s="58"/>
      <c r="B167" s="58"/>
      <c r="C167" s="14" t="s">
        <v>158</v>
      </c>
      <c r="D167" s="14"/>
      <c r="E167" s="14"/>
      <c r="F167" s="14"/>
      <c r="G167" s="14"/>
      <c r="H167" s="14"/>
      <c r="I167" s="14"/>
      <c r="J167" s="14"/>
      <c r="K167" s="14"/>
      <c r="L167" s="14"/>
      <c r="M167" s="14"/>
      <c r="N167" s="14"/>
      <c r="O167" s="14"/>
      <c r="P167" s="14"/>
      <c r="Q167" s="14"/>
      <c r="R167" s="14"/>
      <c r="S167" s="14"/>
      <c r="T167" s="64">
        <f t="shared" si="47"/>
        <v>0</v>
      </c>
      <c r="U167" s="64">
        <f t="shared" si="45"/>
        <v>0</v>
      </c>
      <c r="V167" s="64">
        <f t="shared" si="45"/>
        <v>0</v>
      </c>
      <c r="W167" s="64">
        <f t="shared" si="45"/>
        <v>0</v>
      </c>
      <c r="X167" s="64">
        <f t="shared" si="45"/>
        <v>0</v>
      </c>
      <c r="Y167" s="64">
        <f t="shared" si="45"/>
        <v>0</v>
      </c>
      <c r="Z167" s="64">
        <f t="shared" si="45"/>
        <v>0</v>
      </c>
      <c r="AA167" s="64">
        <f t="shared" si="45"/>
        <v>0</v>
      </c>
      <c r="AB167" s="64">
        <f t="shared" si="45"/>
        <v>0</v>
      </c>
      <c r="AC167" s="64">
        <f t="shared" si="45"/>
        <v>6.5802558217068938E-4</v>
      </c>
      <c r="AD167" s="64">
        <f t="shared" si="45"/>
        <v>2.1680968735679159E-4</v>
      </c>
      <c r="AE167" s="64">
        <f t="shared" si="45"/>
        <v>5.158507124803908E-5</v>
      </c>
      <c r="AF167" s="64">
        <f t="shared" si="45"/>
        <v>5.2940316035122407E-4</v>
      </c>
      <c r="AG167" s="64">
        <f t="shared" si="45"/>
        <v>1.4797956653988817E-3</v>
      </c>
      <c r="AH167" s="64">
        <f t="shared" si="45"/>
        <v>1.9060116639714449E-3</v>
      </c>
      <c r="AI167" s="64">
        <f t="shared" si="45"/>
        <v>1.0002219684397289E-3</v>
      </c>
      <c r="AJ167" s="64">
        <f t="shared" si="45"/>
        <v>1.3226765655284718E-3</v>
      </c>
      <c r="AK167" s="64">
        <f t="shared" si="45"/>
        <v>1.1074597764889683E-3</v>
      </c>
      <c r="AL167" s="64">
        <f t="shared" si="45"/>
        <v>7.6094598688825174E-4</v>
      </c>
      <c r="AM167" s="64">
        <f t="shared" si="45"/>
        <v>2.6347536934393548E-4</v>
      </c>
      <c r="AN167" s="64">
        <f t="shared" si="45"/>
        <v>2.9203363832539864E-4</v>
      </c>
      <c r="AO167" s="76">
        <f t="shared" si="45"/>
        <v>1.171661333197177E-4</v>
      </c>
      <c r="AP167" s="76">
        <f t="shared" si="45"/>
        <v>2.3368302950750694E-4</v>
      </c>
      <c r="AQ167" s="76">
        <f t="shared" si="45"/>
        <v>2.8867565275897953E-4</v>
      </c>
      <c r="AR167" s="76">
        <f t="shared" si="45"/>
        <v>2.0956195788914342E-4</v>
      </c>
      <c r="AS167" s="76">
        <f t="shared" si="45"/>
        <v>1.6150357213324244E-4</v>
      </c>
      <c r="AT167" s="76">
        <f t="shared" si="45"/>
        <v>7.4096605822916481E-5</v>
      </c>
      <c r="AU167" s="76">
        <f t="shared" si="45"/>
        <v>1.4650536026002375E-4</v>
      </c>
      <c r="AV167" s="76">
        <f t="shared" si="45"/>
        <v>1.3886359362602787E-4</v>
      </c>
      <c r="AW167" s="76">
        <f t="shared" si="45"/>
        <v>5.7107887864519252E-5</v>
      </c>
      <c r="AX167" s="76">
        <f t="shared" si="45"/>
        <v>2.3168838643671797E-5</v>
      </c>
      <c r="AY167" s="76">
        <f t="shared" si="45"/>
        <v>4.3846845048763285E-5</v>
      </c>
      <c r="AZ167" s="76">
        <f t="shared" si="45"/>
        <v>2.0841239989116795E-5</v>
      </c>
      <c r="BA167" s="76">
        <f t="shared" si="46"/>
        <v>2.0665915252688335E-5</v>
      </c>
      <c r="BB167" s="14"/>
      <c r="BC167" s="14"/>
      <c r="BD167" s="28"/>
      <c r="BE167" s="28"/>
      <c r="BF167" s="14"/>
      <c r="BG167" s="14"/>
      <c r="BH167" s="14"/>
      <c r="BI167" s="14"/>
    </row>
    <row r="168" spans="1:61">
      <c r="A168" s="58"/>
      <c r="B168" s="58" t="s">
        <v>143</v>
      </c>
      <c r="C168" s="14"/>
      <c r="D168" s="14"/>
      <c r="E168" s="14"/>
      <c r="F168" s="14"/>
      <c r="G168" s="14"/>
      <c r="H168" s="14"/>
      <c r="I168" s="14"/>
      <c r="J168" s="14"/>
      <c r="K168" s="14"/>
      <c r="L168" s="14"/>
      <c r="M168" s="14"/>
      <c r="N168" s="14"/>
      <c r="O168" s="14"/>
      <c r="P168" s="14"/>
      <c r="Q168" s="14"/>
      <c r="R168" s="14"/>
      <c r="S168" s="14"/>
      <c r="T168" s="64">
        <f t="shared" si="47"/>
        <v>0</v>
      </c>
      <c r="U168" s="64">
        <f t="shared" si="45"/>
        <v>0</v>
      </c>
      <c r="V168" s="64">
        <f t="shared" si="45"/>
        <v>0</v>
      </c>
      <c r="W168" s="64">
        <f t="shared" si="45"/>
        <v>0</v>
      </c>
      <c r="X168" s="64">
        <f t="shared" si="45"/>
        <v>0</v>
      </c>
      <c r="Y168" s="64">
        <f t="shared" si="45"/>
        <v>0</v>
      </c>
      <c r="Z168" s="64">
        <f t="shared" si="45"/>
        <v>0</v>
      </c>
      <c r="AA168" s="64">
        <f t="shared" si="45"/>
        <v>0</v>
      </c>
      <c r="AB168" s="64">
        <f t="shared" si="45"/>
        <v>0</v>
      </c>
      <c r="AC168" s="64">
        <f t="shared" si="45"/>
        <v>0.5554777176852872</v>
      </c>
      <c r="AD168" s="64">
        <f t="shared" si="45"/>
        <v>0.54004690522091736</v>
      </c>
      <c r="AE168" s="64">
        <f t="shared" si="45"/>
        <v>0.57501248256308701</v>
      </c>
      <c r="AF168" s="64">
        <f t="shared" si="45"/>
        <v>0.58802725199323702</v>
      </c>
      <c r="AG168" s="64">
        <f t="shared" si="45"/>
        <v>0.59867912673015433</v>
      </c>
      <c r="AH168" s="64">
        <f t="shared" si="45"/>
        <v>0.69087550609181525</v>
      </c>
      <c r="AI168" s="64">
        <f t="shared" si="45"/>
        <v>0.69469529946337305</v>
      </c>
      <c r="AJ168" s="64">
        <f t="shared" si="45"/>
        <v>0.73328469390144613</v>
      </c>
      <c r="AK168" s="64">
        <f t="shared" si="45"/>
        <v>0.65274655827714956</v>
      </c>
      <c r="AL168" s="64">
        <f t="shared" si="45"/>
        <v>0.67679325539802515</v>
      </c>
      <c r="AM168" s="64">
        <f t="shared" si="45"/>
        <v>0.64613497120118535</v>
      </c>
      <c r="AN168" s="64">
        <f t="shared" si="45"/>
        <v>0.63215215806687264</v>
      </c>
      <c r="AO168" s="76">
        <f t="shared" si="45"/>
        <v>0.57615576353059961</v>
      </c>
      <c r="AP168" s="76">
        <f t="shared" si="45"/>
        <v>0.61375486314378946</v>
      </c>
      <c r="AQ168" s="76">
        <f t="shared" si="45"/>
        <v>0.59106264893879557</v>
      </c>
      <c r="AR168" s="76">
        <f t="shared" si="45"/>
        <v>0.58385433950104193</v>
      </c>
      <c r="AS168" s="76">
        <f t="shared" si="45"/>
        <v>0.5661410142854596</v>
      </c>
      <c r="AT168" s="76">
        <f t="shared" si="45"/>
        <v>0.54049011150334925</v>
      </c>
      <c r="AU168" s="76">
        <f t="shared" si="45"/>
        <v>0.55750575205527786</v>
      </c>
      <c r="AV168" s="76">
        <f t="shared" si="45"/>
        <v>0.57135980558504929</v>
      </c>
      <c r="AW168" s="76">
        <f t="shared" si="45"/>
        <v>0.56132593302430578</v>
      </c>
      <c r="AX168" s="76">
        <f t="shared" si="45"/>
        <v>0.59583967935953197</v>
      </c>
      <c r="AY168" s="76">
        <f t="shared" si="45"/>
        <v>0.57244377223612819</v>
      </c>
      <c r="AZ168" s="76">
        <f t="shared" si="45"/>
        <v>0.56470414143790626</v>
      </c>
      <c r="BA168" s="76">
        <f t="shared" si="46"/>
        <v>0.54135217960824933</v>
      </c>
      <c r="BB168" s="14"/>
      <c r="BC168" s="14"/>
      <c r="BD168" s="28"/>
      <c r="BE168" s="28"/>
      <c r="BF168" s="14"/>
      <c r="BG168" s="14"/>
      <c r="BH168" s="14"/>
      <c r="BI168" s="14"/>
    </row>
    <row r="169" spans="1:61">
      <c r="A169" s="58"/>
      <c r="B169" s="58" t="s">
        <v>67</v>
      </c>
      <c r="C169" s="14"/>
      <c r="D169" s="14"/>
      <c r="E169" s="14"/>
      <c r="F169" s="14"/>
      <c r="G169" s="14"/>
      <c r="H169" s="14"/>
      <c r="I169" s="14"/>
      <c r="J169" s="14"/>
      <c r="K169" s="14"/>
      <c r="L169" s="14"/>
      <c r="M169" s="14"/>
      <c r="N169" s="14"/>
      <c r="O169" s="14"/>
      <c r="P169" s="14"/>
      <c r="Q169" s="14"/>
      <c r="R169" s="14"/>
      <c r="S169" s="14"/>
      <c r="T169" s="64">
        <f t="shared" si="47"/>
        <v>9.0287952225805393E-2</v>
      </c>
      <c r="U169" s="64">
        <f t="shared" si="45"/>
        <v>9.4977584633699805E-2</v>
      </c>
      <c r="V169" s="64">
        <f t="shared" si="45"/>
        <v>9.1304290804084365E-2</v>
      </c>
      <c r="W169" s="64">
        <f t="shared" si="45"/>
        <v>9.2077129417253045E-2</v>
      </c>
      <c r="X169" s="64">
        <f t="shared" si="45"/>
        <v>9.4466974553782626E-2</v>
      </c>
      <c r="Y169" s="64">
        <f t="shared" si="45"/>
        <v>8.9530644243217994E-2</v>
      </c>
      <c r="Z169" s="64">
        <f t="shared" si="45"/>
        <v>8.5993638600492112E-2</v>
      </c>
      <c r="AA169" s="64">
        <f t="shared" si="45"/>
        <v>8.7223209972309937E-2</v>
      </c>
      <c r="AB169" s="64">
        <f t="shared" si="45"/>
        <v>8.9999599624604965E-2</v>
      </c>
      <c r="AC169" s="64">
        <f t="shared" si="45"/>
        <v>9.3658814396192169E-2</v>
      </c>
      <c r="AD169" s="64">
        <f t="shared" si="45"/>
        <v>0.104404010185203</v>
      </c>
      <c r="AE169" s="64">
        <f t="shared" si="45"/>
        <v>0.1183864448447513</v>
      </c>
      <c r="AF169" s="64">
        <f t="shared" si="45"/>
        <v>0.10649282782479849</v>
      </c>
      <c r="AG169" s="64">
        <f t="shared" si="45"/>
        <v>0.10889377090957479</v>
      </c>
      <c r="AH169" s="64">
        <f t="shared" si="45"/>
        <v>0.15296754131577683</v>
      </c>
      <c r="AI169" s="64">
        <f t="shared" si="45"/>
        <v>0.15408757359211353</v>
      </c>
      <c r="AJ169" s="64">
        <f t="shared" si="45"/>
        <v>0.15483675074034312</v>
      </c>
      <c r="AK169" s="64">
        <f t="shared" si="45"/>
        <v>0.16212038996929926</v>
      </c>
      <c r="AL169" s="64">
        <f t="shared" si="45"/>
        <v>0.15997349709034259</v>
      </c>
      <c r="AM169" s="64">
        <f t="shared" si="45"/>
        <v>0.15428717138328021</v>
      </c>
      <c r="AN169" s="64">
        <f t="shared" si="45"/>
        <v>0.14136768313792342</v>
      </c>
      <c r="AO169" s="76">
        <f t="shared" si="45"/>
        <v>0.1469568197847573</v>
      </c>
      <c r="AP169" s="76">
        <f t="shared" si="45"/>
        <v>0.15261692443787167</v>
      </c>
      <c r="AQ169" s="76">
        <f t="shared" si="45"/>
        <v>0.16531610251864684</v>
      </c>
      <c r="AR169" s="76">
        <f t="shared" si="45"/>
        <v>0.16685063802226435</v>
      </c>
      <c r="AS169" s="76">
        <f t="shared" si="45"/>
        <v>0.1566351588717759</v>
      </c>
      <c r="AT169" s="76">
        <f t="shared" si="45"/>
        <v>0.1518798601694569</v>
      </c>
      <c r="AU169" s="76">
        <f t="shared" si="45"/>
        <v>0.16583699447354069</v>
      </c>
      <c r="AV169" s="76">
        <f t="shared" si="45"/>
        <v>0.17717376526833575</v>
      </c>
      <c r="AW169" s="76">
        <f t="shared" si="45"/>
        <v>0.17572245943578599</v>
      </c>
      <c r="AX169" s="76">
        <f t="shared" si="45"/>
        <v>0.18450906043855766</v>
      </c>
      <c r="AY169" s="76">
        <f t="shared" si="45"/>
        <v>0.18135945905860229</v>
      </c>
      <c r="AZ169" s="76">
        <f t="shared" si="45"/>
        <v>0.19543024725470134</v>
      </c>
      <c r="BA169" s="76">
        <f t="shared" si="46"/>
        <v>0.20284014987662594</v>
      </c>
      <c r="BB169" s="14"/>
      <c r="BC169" s="14"/>
      <c r="BD169" s="28"/>
      <c r="BE169" s="28"/>
      <c r="BF169" s="14"/>
      <c r="BG169" s="14"/>
      <c r="BH169" s="14"/>
      <c r="BI169" s="14"/>
    </row>
    <row r="170" spans="1:61">
      <c r="A170" s="58"/>
      <c r="B170" s="58" t="s">
        <v>68</v>
      </c>
      <c r="C170" s="14"/>
      <c r="D170" s="14"/>
      <c r="E170" s="14"/>
      <c r="F170" s="14"/>
      <c r="G170" s="14"/>
      <c r="H170" s="14"/>
      <c r="I170" s="14"/>
      <c r="J170" s="14"/>
      <c r="K170" s="14"/>
      <c r="L170" s="14"/>
      <c r="M170" s="14"/>
      <c r="N170" s="14"/>
      <c r="O170" s="14"/>
      <c r="P170" s="14"/>
      <c r="Q170" s="14"/>
      <c r="R170" s="14"/>
      <c r="S170" s="14"/>
      <c r="T170" s="64">
        <f t="shared" si="47"/>
        <v>2.954365734819673E-3</v>
      </c>
      <c r="U170" s="64">
        <f t="shared" si="45"/>
        <v>3.0935396058164527E-3</v>
      </c>
      <c r="V170" s="64">
        <f t="shared" si="45"/>
        <v>2.8968506400691924E-3</v>
      </c>
      <c r="W170" s="64">
        <f t="shared" si="45"/>
        <v>2.6104668375204472E-3</v>
      </c>
      <c r="X170" s="64">
        <f t="shared" si="45"/>
        <v>3.3502674576016672E-3</v>
      </c>
      <c r="Y170" s="64">
        <f t="shared" si="45"/>
        <v>3.1454843509655904E-3</v>
      </c>
      <c r="Z170" s="64">
        <f t="shared" si="45"/>
        <v>3.6130348676708876E-3</v>
      </c>
      <c r="AA170" s="64">
        <f t="shared" si="45"/>
        <v>5.4535841561490954E-3</v>
      </c>
      <c r="AB170" s="64">
        <f t="shared" si="45"/>
        <v>5.2569225512431013E-3</v>
      </c>
      <c r="AC170" s="64">
        <f t="shared" si="45"/>
        <v>5.7262277299354441E-3</v>
      </c>
      <c r="AD170" s="64">
        <f t="shared" si="45"/>
        <v>5.0994388367575794E-3</v>
      </c>
      <c r="AE170" s="64">
        <f t="shared" si="45"/>
        <v>5.4327650584611942E-3</v>
      </c>
      <c r="AF170" s="64">
        <f t="shared" si="45"/>
        <v>5.1040674102423187E-3</v>
      </c>
      <c r="AG170" s="64">
        <f t="shared" si="45"/>
        <v>6.3227730219793622E-3</v>
      </c>
      <c r="AH170" s="64">
        <f t="shared" si="45"/>
        <v>4.7136678402421124E-3</v>
      </c>
      <c r="AI170" s="64">
        <f t="shared" ref="U170:AZ173" si="48">AI158/AI$103</f>
        <v>4.2121670883992794E-3</v>
      </c>
      <c r="AJ170" s="64">
        <f t="shared" si="48"/>
        <v>3.7589075345673588E-3</v>
      </c>
      <c r="AK170" s="64">
        <f t="shared" si="48"/>
        <v>4.0806570332008419E-3</v>
      </c>
      <c r="AL170" s="64">
        <f t="shared" si="48"/>
        <v>4.8137790330240642E-3</v>
      </c>
      <c r="AM170" s="64">
        <f t="shared" si="48"/>
        <v>5.2531326540778507E-3</v>
      </c>
      <c r="AN170" s="64">
        <f t="shared" si="48"/>
        <v>5.9099906410994959E-3</v>
      </c>
      <c r="AO170" s="76">
        <f t="shared" si="48"/>
        <v>5.346401086840479E-3</v>
      </c>
      <c r="AP170" s="76">
        <f t="shared" si="48"/>
        <v>6.6111166163565311E-3</v>
      </c>
      <c r="AQ170" s="76">
        <f t="shared" si="48"/>
        <v>6.0477227787914048E-3</v>
      </c>
      <c r="AR170" s="76">
        <f t="shared" si="48"/>
        <v>7.1563701393416298E-3</v>
      </c>
      <c r="AS170" s="76">
        <f t="shared" si="48"/>
        <v>6.796314133001905E-3</v>
      </c>
      <c r="AT170" s="76">
        <f t="shared" si="48"/>
        <v>5.2905165459043117E-3</v>
      </c>
      <c r="AU170" s="76">
        <f t="shared" si="48"/>
        <v>5.4908019196659372E-3</v>
      </c>
      <c r="AV170" s="76">
        <f t="shared" si="48"/>
        <v>5.6268120095747309E-3</v>
      </c>
      <c r="AW170" s="76">
        <f t="shared" si="48"/>
        <v>7.1132811116181851E-3</v>
      </c>
      <c r="AX170" s="76">
        <f t="shared" si="48"/>
        <v>8.8526303338629653E-3</v>
      </c>
      <c r="AY170" s="76">
        <f t="shared" si="48"/>
        <v>8.4604120643356935E-3</v>
      </c>
      <c r="AZ170" s="76">
        <f t="shared" si="48"/>
        <v>8.7217356226531838E-3</v>
      </c>
      <c r="BA170" s="76">
        <f t="shared" ref="BA170" si="49">BA158/BA$103</f>
        <v>8.2340512383099283E-3</v>
      </c>
      <c r="BB170" s="14"/>
      <c r="BC170" s="14"/>
      <c r="BD170" s="28"/>
      <c r="BE170" s="28"/>
      <c r="BF170" s="14"/>
      <c r="BG170" s="14"/>
      <c r="BH170" s="14"/>
      <c r="BI170" s="14"/>
    </row>
    <row r="171" spans="1:61">
      <c r="A171" s="58"/>
      <c r="B171" s="58" t="s">
        <v>70</v>
      </c>
      <c r="C171" s="14"/>
      <c r="D171" s="14"/>
      <c r="E171" s="14"/>
      <c r="F171" s="14"/>
      <c r="G171" s="14"/>
      <c r="H171" s="14"/>
      <c r="I171" s="14"/>
      <c r="J171" s="14"/>
      <c r="K171" s="14"/>
      <c r="L171" s="14"/>
      <c r="M171" s="14"/>
      <c r="N171" s="14"/>
      <c r="O171" s="14"/>
      <c r="P171" s="14"/>
      <c r="Q171" s="14"/>
      <c r="R171" s="14"/>
      <c r="S171" s="14"/>
      <c r="T171" s="64">
        <f t="shared" si="47"/>
        <v>0.13152753863280986</v>
      </c>
      <c r="U171" s="64">
        <f t="shared" si="48"/>
        <v>0.13031496096162384</v>
      </c>
      <c r="V171" s="64">
        <f t="shared" si="48"/>
        <v>0.12013089816569607</v>
      </c>
      <c r="W171" s="64">
        <f t="shared" si="48"/>
        <v>0.1219074182339062</v>
      </c>
      <c r="X171" s="64">
        <f t="shared" si="48"/>
        <v>0.12119684677932821</v>
      </c>
      <c r="Y171" s="64">
        <f t="shared" si="48"/>
        <v>0.11577768187614561</v>
      </c>
      <c r="Z171" s="64">
        <f t="shared" si="48"/>
        <v>0.11345744063694013</v>
      </c>
      <c r="AA171" s="64">
        <f t="shared" si="48"/>
        <v>0.10753817095908508</v>
      </c>
      <c r="AB171" s="64">
        <f t="shared" si="48"/>
        <v>9.8202889177814764E-2</v>
      </c>
      <c r="AC171" s="64">
        <f t="shared" si="48"/>
        <v>0.10022303692437473</v>
      </c>
      <c r="AD171" s="64">
        <f t="shared" si="48"/>
        <v>0.105351753040312</v>
      </c>
      <c r="AE171" s="64">
        <f t="shared" si="48"/>
        <v>0.11328620675027042</v>
      </c>
      <c r="AF171" s="64">
        <f t="shared" si="48"/>
        <v>0.11648848654817723</v>
      </c>
      <c r="AG171" s="64">
        <f t="shared" si="48"/>
        <v>0.12380019314146692</v>
      </c>
      <c r="AH171" s="64">
        <f t="shared" si="48"/>
        <v>0.13469609731703322</v>
      </c>
      <c r="AI171" s="64">
        <f t="shared" si="48"/>
        <v>0.14183232135507307</v>
      </c>
      <c r="AJ171" s="64">
        <f t="shared" si="48"/>
        <v>0.1437613258086132</v>
      </c>
      <c r="AK171" s="64">
        <f t="shared" si="48"/>
        <v>0.14024153737981279</v>
      </c>
      <c r="AL171" s="64">
        <f t="shared" si="48"/>
        <v>0.14039076291758512</v>
      </c>
      <c r="AM171" s="64">
        <f t="shared" si="48"/>
        <v>0.13173699417118698</v>
      </c>
      <c r="AN171" s="64">
        <f t="shared" si="48"/>
        <v>0.13567818653380806</v>
      </c>
      <c r="AO171" s="76">
        <f t="shared" si="48"/>
        <v>0.13738711216507429</v>
      </c>
      <c r="AP171" s="76">
        <f t="shared" si="48"/>
        <v>0.14538241197052298</v>
      </c>
      <c r="AQ171" s="76">
        <f t="shared" si="48"/>
        <v>0.14626495602946893</v>
      </c>
      <c r="AR171" s="76">
        <f t="shared" si="48"/>
        <v>0.14575018165948742</v>
      </c>
      <c r="AS171" s="76">
        <f t="shared" si="48"/>
        <v>0.13851976469754218</v>
      </c>
      <c r="AT171" s="76">
        <f t="shared" si="48"/>
        <v>0.12825787167818517</v>
      </c>
      <c r="AU171" s="76">
        <f t="shared" si="48"/>
        <v>0.12909917661952738</v>
      </c>
      <c r="AV171" s="76">
        <f t="shared" si="48"/>
        <v>0.13262005953918399</v>
      </c>
      <c r="AW171" s="76">
        <f t="shared" si="48"/>
        <v>0.13382719996602305</v>
      </c>
      <c r="AX171" s="76">
        <f t="shared" si="48"/>
        <v>0.13733557745891495</v>
      </c>
      <c r="AY171" s="76">
        <f t="shared" si="48"/>
        <v>0.13382977595697348</v>
      </c>
      <c r="AZ171" s="76">
        <f t="shared" si="48"/>
        <v>0.13412069117311312</v>
      </c>
      <c r="BA171" s="76">
        <f t="shared" ref="BA171" si="50">BA159/BA$103</f>
        <v>0.12904513967161177</v>
      </c>
      <c r="BB171" s="14"/>
      <c r="BC171" s="14"/>
      <c r="BD171" s="28"/>
      <c r="BE171" s="28"/>
      <c r="BF171" s="14"/>
      <c r="BG171" s="14"/>
      <c r="BH171" s="14"/>
      <c r="BI171" s="14"/>
    </row>
    <row r="172" spans="1:61">
      <c r="A172" s="58"/>
      <c r="B172" s="58" t="s">
        <v>159</v>
      </c>
      <c r="C172" s="14"/>
      <c r="D172" s="14"/>
      <c r="E172" s="14"/>
      <c r="F172" s="14"/>
      <c r="G172" s="14"/>
      <c r="H172" s="14"/>
      <c r="I172" s="14"/>
      <c r="J172" s="14"/>
      <c r="K172" s="14"/>
      <c r="L172" s="14"/>
      <c r="M172" s="14"/>
      <c r="N172" s="14"/>
      <c r="O172" s="14"/>
      <c r="P172" s="14"/>
      <c r="Q172" s="14"/>
      <c r="R172" s="14"/>
      <c r="S172" s="14"/>
      <c r="T172" s="64">
        <f t="shared" si="47"/>
        <v>0</v>
      </c>
      <c r="U172" s="64">
        <f t="shared" si="48"/>
        <v>0</v>
      </c>
      <c r="V172" s="64">
        <f t="shared" si="48"/>
        <v>0</v>
      </c>
      <c r="W172" s="64">
        <f t="shared" si="48"/>
        <v>0</v>
      </c>
      <c r="X172" s="64">
        <f t="shared" si="48"/>
        <v>0</v>
      </c>
      <c r="Y172" s="64">
        <f t="shared" si="48"/>
        <v>0</v>
      </c>
      <c r="Z172" s="64">
        <f t="shared" si="48"/>
        <v>0</v>
      </c>
      <c r="AA172" s="64">
        <f t="shared" si="48"/>
        <v>0</v>
      </c>
      <c r="AB172" s="64">
        <f t="shared" si="48"/>
        <v>0</v>
      </c>
      <c r="AC172" s="64">
        <f t="shared" si="48"/>
        <v>0</v>
      </c>
      <c r="AD172" s="64">
        <f t="shared" si="48"/>
        <v>0</v>
      </c>
      <c r="AE172" s="64">
        <f t="shared" si="48"/>
        <v>0</v>
      </c>
      <c r="AF172" s="64">
        <f t="shared" si="48"/>
        <v>0</v>
      </c>
      <c r="AG172" s="64">
        <f t="shared" si="48"/>
        <v>0</v>
      </c>
      <c r="AH172" s="64">
        <f t="shared" si="48"/>
        <v>0</v>
      </c>
      <c r="AI172" s="64">
        <f t="shared" si="48"/>
        <v>0</v>
      </c>
      <c r="AJ172" s="64">
        <f t="shared" si="48"/>
        <v>0</v>
      </c>
      <c r="AK172" s="64">
        <f t="shared" si="48"/>
        <v>0</v>
      </c>
      <c r="AL172" s="64">
        <f t="shared" si="48"/>
        <v>0</v>
      </c>
      <c r="AM172" s="64">
        <f t="shared" si="48"/>
        <v>0</v>
      </c>
      <c r="AN172" s="64">
        <f t="shared" si="48"/>
        <v>0</v>
      </c>
      <c r="AO172" s="76">
        <f t="shared" si="48"/>
        <v>0</v>
      </c>
      <c r="AP172" s="76">
        <f t="shared" si="48"/>
        <v>0</v>
      </c>
      <c r="AQ172" s="76">
        <f t="shared" si="48"/>
        <v>0</v>
      </c>
      <c r="AR172" s="76">
        <f t="shared" si="48"/>
        <v>0</v>
      </c>
      <c r="AS172" s="76">
        <f t="shared" si="48"/>
        <v>0</v>
      </c>
      <c r="AT172" s="76">
        <f t="shared" si="48"/>
        <v>0</v>
      </c>
      <c r="AU172" s="76">
        <f t="shared" si="48"/>
        <v>0</v>
      </c>
      <c r="AV172" s="76">
        <f t="shared" si="48"/>
        <v>0</v>
      </c>
      <c r="AW172" s="76">
        <f t="shared" si="48"/>
        <v>0</v>
      </c>
      <c r="AX172" s="76">
        <f t="shared" si="48"/>
        <v>0</v>
      </c>
      <c r="AY172" s="76">
        <f t="shared" si="48"/>
        <v>0</v>
      </c>
      <c r="AZ172" s="76">
        <f t="shared" si="48"/>
        <v>0</v>
      </c>
      <c r="BA172" s="76">
        <f t="shared" ref="BA172" si="51">BA160/BA$103</f>
        <v>0</v>
      </c>
      <c r="BB172" s="14"/>
      <c r="BC172" s="14"/>
      <c r="BD172" s="28"/>
      <c r="BE172" s="28"/>
      <c r="BF172" s="14"/>
      <c r="BG172" s="14"/>
      <c r="BH172" s="14"/>
      <c r="BI172" s="14"/>
    </row>
    <row r="173" spans="1:61">
      <c r="A173" s="58"/>
      <c r="B173" s="58" t="s">
        <v>75</v>
      </c>
      <c r="C173" s="14"/>
      <c r="D173" s="14"/>
      <c r="E173" s="14"/>
      <c r="F173" s="14"/>
      <c r="G173" s="14"/>
      <c r="H173" s="14"/>
      <c r="I173" s="14"/>
      <c r="J173" s="14"/>
      <c r="K173" s="14"/>
      <c r="L173" s="14"/>
      <c r="M173" s="14"/>
      <c r="N173" s="14"/>
      <c r="O173" s="14"/>
      <c r="P173" s="14"/>
      <c r="Q173" s="14"/>
      <c r="R173" s="14"/>
      <c r="S173" s="14"/>
      <c r="T173" s="64">
        <f t="shared" si="47"/>
        <v>0</v>
      </c>
      <c r="U173" s="64">
        <f t="shared" si="48"/>
        <v>0</v>
      </c>
      <c r="V173" s="64">
        <f t="shared" si="48"/>
        <v>0</v>
      </c>
      <c r="W173" s="64">
        <f t="shared" si="48"/>
        <v>1.185849464262752E-2</v>
      </c>
      <c r="X173" s="64">
        <f t="shared" si="48"/>
        <v>1.5386517747329622E-2</v>
      </c>
      <c r="Y173" s="64">
        <f t="shared" si="48"/>
        <v>1.2585182195928401E-2</v>
      </c>
      <c r="Z173" s="64">
        <f t="shared" si="48"/>
        <v>7.8087499249834963E-2</v>
      </c>
      <c r="AA173" s="64">
        <f t="shared" si="48"/>
        <v>6.8927055360600495E-2</v>
      </c>
      <c r="AB173" s="64">
        <f t="shared" si="48"/>
        <v>6.9251342071733862E-2</v>
      </c>
      <c r="AC173" s="64">
        <f t="shared" si="48"/>
        <v>7.2073137279581242E-2</v>
      </c>
      <c r="AD173" s="64">
        <f t="shared" si="48"/>
        <v>5.7330337183727077E-2</v>
      </c>
      <c r="AE173" s="64">
        <f t="shared" si="48"/>
        <v>6.3243459058783216E-2</v>
      </c>
      <c r="AF173" s="64">
        <f t="shared" si="48"/>
        <v>7.5616204687191768E-2</v>
      </c>
      <c r="AG173" s="64">
        <f t="shared" si="48"/>
        <v>7.0757156053940978E-2</v>
      </c>
      <c r="AH173" s="64">
        <f t="shared" si="48"/>
        <v>7.5274332497176424E-2</v>
      </c>
      <c r="AI173" s="64">
        <f t="shared" si="48"/>
        <v>7.5424285685574327E-2</v>
      </c>
      <c r="AJ173" s="64">
        <f t="shared" si="48"/>
        <v>7.8606966070309175E-2</v>
      </c>
      <c r="AK173" s="64">
        <f t="shared" si="48"/>
        <v>7.6291603784006498E-2</v>
      </c>
      <c r="AL173" s="64">
        <f t="shared" si="48"/>
        <v>8.237994640724787E-2</v>
      </c>
      <c r="AM173" s="64">
        <f t="shared" si="48"/>
        <v>7.7450118716812802E-2</v>
      </c>
      <c r="AN173" s="64">
        <f t="shared" si="48"/>
        <v>9.8173019784822305E-2</v>
      </c>
      <c r="AO173" s="76">
        <f t="shared" si="48"/>
        <v>0.10216495945968725</v>
      </c>
      <c r="AP173" s="76">
        <f t="shared" si="48"/>
        <v>0.10821177562006601</v>
      </c>
      <c r="AQ173" s="76">
        <f t="shared" si="48"/>
        <v>0.11523114465254071</v>
      </c>
      <c r="AR173" s="76">
        <f t="shared" si="48"/>
        <v>0.12268806958652059</v>
      </c>
      <c r="AS173" s="76">
        <f t="shared" si="48"/>
        <v>0.11474160350458142</v>
      </c>
      <c r="AT173" s="76">
        <f t="shared" si="48"/>
        <v>0.10690709291530191</v>
      </c>
      <c r="AU173" s="76">
        <f t="shared" si="48"/>
        <v>0.1074837253813221</v>
      </c>
      <c r="AV173" s="76">
        <f t="shared" si="48"/>
        <v>0.12080807068299972</v>
      </c>
      <c r="AW173" s="76">
        <f t="shared" si="48"/>
        <v>0.11672251927254772</v>
      </c>
      <c r="AX173" s="76">
        <f t="shared" si="48"/>
        <v>0.11424996372247634</v>
      </c>
      <c r="AY173" s="76">
        <f t="shared" si="48"/>
        <v>0.11683155175419795</v>
      </c>
      <c r="AZ173" s="76">
        <f t="shared" si="48"/>
        <v>0.11814038440398779</v>
      </c>
      <c r="BA173" s="76">
        <f t="shared" ref="BA173" si="52">BA161/BA$103</f>
        <v>0.11563208334602613</v>
      </c>
      <c r="BB173" s="14"/>
      <c r="BC173" s="14"/>
      <c r="BD173" s="28"/>
      <c r="BE173" s="28"/>
      <c r="BF173" s="14"/>
      <c r="BG173" s="14"/>
      <c r="BH173" s="14"/>
      <c r="BI173" s="14"/>
    </row>
    <row r="174" spans="1:61">
      <c r="A174" s="14" t="s">
        <v>168</v>
      </c>
      <c r="B174" s="14" t="s">
        <v>65</v>
      </c>
      <c r="C174" s="14"/>
      <c r="D174" s="14"/>
      <c r="E174" s="65"/>
      <c r="F174" s="65"/>
      <c r="G174" s="65"/>
      <c r="H174" s="65"/>
      <c r="I174" s="65"/>
      <c r="J174" s="65"/>
      <c r="K174" s="65"/>
      <c r="L174" s="65"/>
      <c r="M174" s="65"/>
      <c r="N174" s="65"/>
      <c r="O174" s="65"/>
      <c r="P174" s="65"/>
      <c r="Q174" s="65"/>
      <c r="R174" s="65"/>
      <c r="S174" s="65"/>
      <c r="T174" s="65"/>
      <c r="U174" s="65"/>
      <c r="V174" s="65"/>
      <c r="W174" s="65"/>
      <c r="X174" s="65"/>
      <c r="Y174" s="89"/>
      <c r="Z174" s="89"/>
      <c r="AA174" s="89"/>
      <c r="AB174" s="89"/>
      <c r="AC174" s="89"/>
      <c r="AD174" s="89"/>
      <c r="AE174" s="89"/>
      <c r="AF174" s="89"/>
      <c r="AG174" s="89"/>
      <c r="AH174" s="89"/>
      <c r="AI174" s="89"/>
      <c r="AJ174" s="89"/>
      <c r="AK174" s="89"/>
      <c r="AL174" s="89"/>
      <c r="AM174" s="89"/>
      <c r="AN174" s="89"/>
      <c r="AO174" s="67">
        <f t="shared" ref="AO174:AQ185" si="53">AO150/(AO$103+AO$75+AO$76+AO$77+AO$78)</f>
        <v>0.38075929640875988</v>
      </c>
      <c r="AP174" s="67">
        <f t="shared" si="53"/>
        <v>0.38921741432394547</v>
      </c>
      <c r="AQ174" s="67">
        <f>AQ150/(AQ$103+AQ$75+AQ$76+AQ$77+AQ$78)</f>
        <v>0.35347604406516991</v>
      </c>
      <c r="AR174" s="67">
        <f t="shared" ref="AR174:AZ185" si="54">AR150/(AR$103+AR$75+AR$76+AR$77+AR$78)</f>
        <v>0.34378169648976159</v>
      </c>
      <c r="AS174" s="67">
        <f t="shared" si="54"/>
        <v>0.34305728072192437</v>
      </c>
      <c r="AT174" s="67">
        <f t="shared" si="54"/>
        <v>0.32491396357552332</v>
      </c>
      <c r="AU174" s="67">
        <f t="shared" si="54"/>
        <v>0.33160408492788368</v>
      </c>
      <c r="AV174" s="67">
        <f t="shared" si="54"/>
        <v>0.33884330076216868</v>
      </c>
      <c r="AW174" s="67">
        <f t="shared" si="54"/>
        <v>0.31815617869613905</v>
      </c>
      <c r="AX174" s="67">
        <f t="shared" si="54"/>
        <v>0.32253207594059902</v>
      </c>
      <c r="AY174" s="67">
        <f t="shared" si="54"/>
        <v>0.3026851262370478</v>
      </c>
      <c r="AZ174" s="67">
        <f t="shared" si="54"/>
        <v>0.29635368019453984</v>
      </c>
      <c r="BA174" s="67">
        <f>BA150/(BA$103+BA$75+BA$76+BA$77+BA$78)</f>
        <v>0.26752229032086478</v>
      </c>
      <c r="BB174" s="14"/>
      <c r="BC174" s="14"/>
      <c r="BD174" s="28"/>
      <c r="BE174" s="28"/>
      <c r="BF174" s="14"/>
      <c r="BG174" s="14"/>
      <c r="BH174" s="14"/>
      <c r="BI174" s="14"/>
    </row>
    <row r="175" spans="1:61">
      <c r="A175" s="14" t="s">
        <v>170</v>
      </c>
      <c r="B175" s="14"/>
      <c r="C175" s="14" t="s">
        <v>66</v>
      </c>
      <c r="D175" s="14"/>
      <c r="E175" s="65"/>
      <c r="F175" s="65"/>
      <c r="G175" s="65"/>
      <c r="H175" s="65"/>
      <c r="I175" s="65"/>
      <c r="J175" s="65"/>
      <c r="K175" s="65"/>
      <c r="L175" s="65"/>
      <c r="M175" s="65"/>
      <c r="N175" s="65"/>
      <c r="O175" s="65"/>
      <c r="P175" s="65"/>
      <c r="Q175" s="65"/>
      <c r="R175" s="65"/>
      <c r="S175" s="65"/>
      <c r="T175" s="65"/>
      <c r="U175" s="65"/>
      <c r="V175" s="65"/>
      <c r="W175" s="65"/>
      <c r="X175" s="65"/>
      <c r="Y175" s="89"/>
      <c r="Z175" s="89"/>
      <c r="AA175" s="89"/>
      <c r="AB175" s="89"/>
      <c r="AC175" s="89"/>
      <c r="AD175" s="89"/>
      <c r="AE175" s="89"/>
      <c r="AF175" s="89"/>
      <c r="AG175" s="89"/>
      <c r="AH175" s="89"/>
      <c r="AI175" s="89"/>
      <c r="AJ175" s="89"/>
      <c r="AK175" s="89"/>
      <c r="AL175" s="89"/>
      <c r="AM175" s="89"/>
      <c r="AN175" s="89"/>
      <c r="AO175" s="67">
        <f t="shared" ref="AO175" si="55">AO151/(AO$103+AO$75+AO$76+AO$77+AO$78)</f>
        <v>0.24243539666112471</v>
      </c>
      <c r="AP175" s="67">
        <f t="shared" si="53"/>
        <v>0.2386037226618562</v>
      </c>
      <c r="AQ175" s="67">
        <f t="shared" si="53"/>
        <v>0.2288122154751708</v>
      </c>
      <c r="AR175" s="67">
        <f t="shared" si="54"/>
        <v>0.2330720233050643</v>
      </c>
      <c r="AS175" s="67">
        <f t="shared" si="54"/>
        <v>0.22858123141979178</v>
      </c>
      <c r="AT175" s="67">
        <f t="shared" si="54"/>
        <v>0.20541675612646657</v>
      </c>
      <c r="AU175" s="67">
        <f t="shared" si="54"/>
        <v>0.20786088276241413</v>
      </c>
      <c r="AV175" s="67">
        <f t="shared" si="54"/>
        <v>0.20777559960724915</v>
      </c>
      <c r="AW175" s="67">
        <f t="shared" si="54"/>
        <v>0.1960474734971149</v>
      </c>
      <c r="AX175" s="67">
        <f t="shared" si="54"/>
        <v>0.18557462681775624</v>
      </c>
      <c r="AY175" s="67">
        <f t="shared" si="54"/>
        <v>0.17837937584453378</v>
      </c>
      <c r="AZ175" s="67">
        <f t="shared" si="54"/>
        <v>0.17510281765459537</v>
      </c>
      <c r="BA175" s="67">
        <f t="shared" ref="BA175" si="56">BA151/(BA$103+BA$75+BA$76+BA$77+BA$78)</f>
        <v>0.16152038723633119</v>
      </c>
      <c r="BB175" s="14"/>
      <c r="BC175" s="14"/>
      <c r="BD175" s="28"/>
      <c r="BE175" s="28"/>
      <c r="BF175" s="14"/>
      <c r="BG175" s="14"/>
      <c r="BH175" s="14"/>
      <c r="BI175" s="14"/>
    </row>
    <row r="176" spans="1:61">
      <c r="A176" s="14"/>
      <c r="B176" s="14" t="s">
        <v>69</v>
      </c>
      <c r="C176" s="14"/>
      <c r="D176" s="14"/>
      <c r="E176" s="65"/>
      <c r="F176" s="65"/>
      <c r="G176" s="65"/>
      <c r="H176" s="65"/>
      <c r="I176" s="65"/>
      <c r="J176" s="65"/>
      <c r="K176" s="65"/>
      <c r="L176" s="65"/>
      <c r="M176" s="65"/>
      <c r="N176" s="65"/>
      <c r="O176" s="65"/>
      <c r="P176" s="65"/>
      <c r="Q176" s="65"/>
      <c r="R176" s="65"/>
      <c r="S176" s="65"/>
      <c r="T176" s="65"/>
      <c r="U176" s="65"/>
      <c r="V176" s="65"/>
      <c r="W176" s="65"/>
      <c r="X176" s="65"/>
      <c r="Y176" s="89"/>
      <c r="Z176" s="89"/>
      <c r="AA176" s="89"/>
      <c r="AB176" s="89"/>
      <c r="AC176" s="89"/>
      <c r="AD176" s="89"/>
      <c r="AE176" s="89"/>
      <c r="AF176" s="89"/>
      <c r="AG176" s="89"/>
      <c r="AH176" s="89"/>
      <c r="AI176" s="89"/>
      <c r="AJ176" s="89"/>
      <c r="AK176" s="89"/>
      <c r="AL176" s="89"/>
      <c r="AM176" s="89"/>
      <c r="AN176" s="89"/>
      <c r="AO176" s="67">
        <f t="shared" ref="AO176" si="57">AO152/(AO$103+AO$75+AO$76+AO$77+AO$78)</f>
        <v>5.6298450592658485E-2</v>
      </c>
      <c r="AP176" s="67">
        <f t="shared" si="53"/>
        <v>6.9353064791244784E-2</v>
      </c>
      <c r="AQ176" s="67">
        <f t="shared" si="53"/>
        <v>6.5099532472970595E-2</v>
      </c>
      <c r="AR176" s="67">
        <f t="shared" si="54"/>
        <v>6.8337149299516023E-2</v>
      </c>
      <c r="AS176" s="67">
        <f t="shared" si="54"/>
        <v>6.8973260856376076E-2</v>
      </c>
      <c r="AT176" s="67">
        <f t="shared" si="54"/>
        <v>7.1360705080470543E-2</v>
      </c>
      <c r="AU176" s="67">
        <f t="shared" si="54"/>
        <v>7.5057189648056549E-2</v>
      </c>
      <c r="AV176" s="67">
        <f t="shared" si="54"/>
        <v>8.1546907068173857E-2</v>
      </c>
      <c r="AW176" s="67">
        <f t="shared" si="54"/>
        <v>8.5169896909945794E-2</v>
      </c>
      <c r="AX176" s="67">
        <f t="shared" si="54"/>
        <v>0.10118325294283607</v>
      </c>
      <c r="AY176" s="67">
        <f t="shared" si="54"/>
        <v>0.11237985620404406</v>
      </c>
      <c r="AZ176" s="67">
        <f t="shared" si="54"/>
        <v>0.11168892915816583</v>
      </c>
      <c r="BA176" s="67">
        <f t="shared" ref="BA176" si="58">BA152/(BA$103+BA$75+BA$76+BA$77+BA$78)</f>
        <v>0.11903753568283501</v>
      </c>
      <c r="BB176" s="14"/>
      <c r="BC176" s="14"/>
      <c r="BD176" s="28"/>
      <c r="BE176" s="28"/>
      <c r="BF176" s="14"/>
      <c r="BG176" s="14"/>
      <c r="BH176" s="14"/>
      <c r="BI176" s="14"/>
    </row>
    <row r="177" spans="1:61">
      <c r="A177" s="14"/>
      <c r="B177" s="14" t="s">
        <v>74</v>
      </c>
      <c r="C177" s="14"/>
      <c r="D177" s="14"/>
      <c r="E177" s="65"/>
      <c r="F177" s="65"/>
      <c r="G177" s="65"/>
      <c r="H177" s="65"/>
      <c r="I177" s="65"/>
      <c r="J177" s="65"/>
      <c r="K177" s="65"/>
      <c r="L177" s="65"/>
      <c r="M177" s="65"/>
      <c r="N177" s="65"/>
      <c r="O177" s="65"/>
      <c r="P177" s="65"/>
      <c r="Q177" s="65"/>
      <c r="R177" s="65"/>
      <c r="S177" s="65"/>
      <c r="T177" s="65"/>
      <c r="U177" s="65"/>
      <c r="V177" s="65"/>
      <c r="W177" s="65"/>
      <c r="X177" s="65"/>
      <c r="Y177" s="89"/>
      <c r="Z177" s="89"/>
      <c r="AA177" s="89"/>
      <c r="AB177" s="89"/>
      <c r="AC177" s="89"/>
      <c r="AD177" s="89"/>
      <c r="AE177" s="89"/>
      <c r="AF177" s="89"/>
      <c r="AG177" s="89"/>
      <c r="AH177" s="89"/>
      <c r="AI177" s="89"/>
      <c r="AJ177" s="89"/>
      <c r="AK177" s="89"/>
      <c r="AL177" s="89"/>
      <c r="AM177" s="89"/>
      <c r="AN177" s="89"/>
      <c r="AO177" s="67">
        <f t="shared" ref="AO177" si="59">AO153/(AO$103+AO$75+AO$76+AO$77+AO$78)</f>
        <v>0.11778187184705757</v>
      </c>
      <c r="AP177" s="67">
        <f t="shared" si="53"/>
        <v>0.11613301830755922</v>
      </c>
      <c r="AQ177" s="67">
        <f t="shared" si="53"/>
        <v>0.11509564794381665</v>
      </c>
      <c r="AR177" s="67">
        <f t="shared" si="54"/>
        <v>0.11605225106612176</v>
      </c>
      <c r="AS177" s="67">
        <f t="shared" si="54"/>
        <v>0.11349068372123187</v>
      </c>
      <c r="AT177" s="67">
        <f t="shared" si="54"/>
        <v>0.11427227930425353</v>
      </c>
      <c r="AU177" s="67">
        <f t="shared" si="54"/>
        <v>0.12631419474599534</v>
      </c>
      <c r="AV177" s="67">
        <f t="shared" si="54"/>
        <v>0.126681325233713</v>
      </c>
      <c r="AW177" s="67">
        <f t="shared" si="54"/>
        <v>0.1239877689102605</v>
      </c>
      <c r="AX177" s="67">
        <f t="shared" si="54"/>
        <v>0.1299292763797725</v>
      </c>
      <c r="AY177" s="67">
        <f t="shared" si="54"/>
        <v>0.13322927913983132</v>
      </c>
      <c r="AZ177" s="67">
        <f t="shared" si="54"/>
        <v>0.13940304279500071</v>
      </c>
      <c r="BA177" s="67">
        <f t="shared" ref="BA177" si="60">BA153/(BA$103+BA$75+BA$76+BA$77+BA$78)</f>
        <v>0.13859008622982405</v>
      </c>
      <c r="BB177" s="14"/>
      <c r="BC177" s="14"/>
      <c r="BD177" s="28"/>
      <c r="BE177" s="28"/>
      <c r="BF177" s="14"/>
      <c r="BG177" s="14"/>
      <c r="BH177" s="14"/>
      <c r="BI177" s="14"/>
    </row>
    <row r="178" spans="1:61">
      <c r="A178" s="14"/>
      <c r="B178" s="14"/>
      <c r="C178" s="14" t="s">
        <v>157</v>
      </c>
      <c r="D178" s="14"/>
      <c r="E178" s="65"/>
      <c r="F178" s="65"/>
      <c r="G178" s="65"/>
      <c r="H178" s="65"/>
      <c r="I178" s="65"/>
      <c r="J178" s="65"/>
      <c r="K178" s="65"/>
      <c r="L178" s="65"/>
      <c r="M178" s="65"/>
      <c r="N178" s="65"/>
      <c r="O178" s="65"/>
      <c r="P178" s="65"/>
      <c r="Q178" s="65"/>
      <c r="R178" s="65"/>
      <c r="S178" s="65"/>
      <c r="T178" s="65"/>
      <c r="U178" s="65"/>
      <c r="V178" s="65"/>
      <c r="W178" s="65"/>
      <c r="X178" s="65"/>
      <c r="Y178" s="89"/>
      <c r="Z178" s="89"/>
      <c r="AA178" s="89"/>
      <c r="AB178" s="89"/>
      <c r="AC178" s="89"/>
      <c r="AD178" s="89"/>
      <c r="AE178" s="89"/>
      <c r="AF178" s="89"/>
      <c r="AG178" s="89"/>
      <c r="AH178" s="89"/>
      <c r="AI178" s="89"/>
      <c r="AJ178" s="89"/>
      <c r="AK178" s="89"/>
      <c r="AL178" s="89"/>
      <c r="AM178" s="89"/>
      <c r="AN178" s="89"/>
      <c r="AO178" s="67">
        <f t="shared" ref="AO178" si="61">AO154/(AO$103+AO$75+AO$76+AO$77+AO$78)</f>
        <v>0.11818849746376564</v>
      </c>
      <c r="AP178" s="67">
        <f t="shared" si="53"/>
        <v>0.11591420382247571</v>
      </c>
      <c r="AQ178" s="67">
        <f t="shared" si="53"/>
        <v>0.11483500232636372</v>
      </c>
      <c r="AR178" s="67">
        <f t="shared" si="54"/>
        <v>0.11586267541057028</v>
      </c>
      <c r="AS178" s="67">
        <f t="shared" si="54"/>
        <v>0.11334076779396977</v>
      </c>
      <c r="AT178" s="67">
        <f t="shared" si="54"/>
        <v>0.11420228765195137</v>
      </c>
      <c r="AU178" s="67">
        <f t="shared" si="54"/>
        <v>0.12617524720966716</v>
      </c>
      <c r="AV178" s="67">
        <f t="shared" si="54"/>
        <v>0.12654836467486869</v>
      </c>
      <c r="AW178" s="67">
        <f t="shared" si="54"/>
        <v>0.12393412132669029</v>
      </c>
      <c r="AX178" s="67">
        <f t="shared" si="54"/>
        <v>0.1299077482691588</v>
      </c>
      <c r="AY178" s="67">
        <f t="shared" si="54"/>
        <v>0.1331872820482484</v>
      </c>
      <c r="AZ178" s="67">
        <f t="shared" si="54"/>
        <v>0.13938283850503685</v>
      </c>
      <c r="BA178" s="67">
        <f t="shared" ref="BA178" si="62">BA154/(BA$103+BA$75+BA$76+BA$77+BA$78)</f>
        <v>0.13857003883001673</v>
      </c>
      <c r="BB178" s="14"/>
      <c r="BC178" s="14"/>
      <c r="BD178" s="28"/>
      <c r="BE178" s="28"/>
      <c r="BF178" s="14"/>
      <c r="BG178" s="14"/>
      <c r="BH178" s="14"/>
      <c r="BI178" s="14"/>
    </row>
    <row r="179" spans="1:61">
      <c r="A179" s="14"/>
      <c r="B179" s="14"/>
      <c r="C179" s="14" t="s">
        <v>158</v>
      </c>
      <c r="D179" s="14"/>
      <c r="E179" s="65"/>
      <c r="F179" s="65"/>
      <c r="G179" s="65"/>
      <c r="H179" s="65"/>
      <c r="I179" s="65"/>
      <c r="J179" s="65"/>
      <c r="K179" s="65"/>
      <c r="L179" s="65"/>
      <c r="M179" s="65"/>
      <c r="N179" s="65"/>
      <c r="O179" s="65"/>
      <c r="P179" s="65"/>
      <c r="Q179" s="65"/>
      <c r="R179" s="65"/>
      <c r="S179" s="65"/>
      <c r="T179" s="65"/>
      <c r="U179" s="65"/>
      <c r="V179" s="65"/>
      <c r="W179" s="65"/>
      <c r="X179" s="65"/>
      <c r="Y179" s="89"/>
      <c r="Z179" s="89"/>
      <c r="AA179" s="89"/>
      <c r="AB179" s="89"/>
      <c r="AC179" s="89"/>
      <c r="AD179" s="89"/>
      <c r="AE179" s="89"/>
      <c r="AF179" s="89"/>
      <c r="AG179" s="89"/>
      <c r="AH179" s="89"/>
      <c r="AI179" s="89"/>
      <c r="AJ179" s="89"/>
      <c r="AK179" s="89"/>
      <c r="AL179" s="89"/>
      <c r="AM179" s="89"/>
      <c r="AN179" s="89"/>
      <c r="AO179" s="67">
        <f t="shared" ref="AO179" si="63">AO155/(AO$103+AO$75+AO$76+AO$77+AO$78)</f>
        <v>1.1283131553644397E-4</v>
      </c>
      <c r="AP179" s="67">
        <f t="shared" si="53"/>
        <v>2.1881448508350896E-4</v>
      </c>
      <c r="AQ179" s="67">
        <f t="shared" si="53"/>
        <v>2.6064561745292342E-4</v>
      </c>
      <c r="AR179" s="67">
        <f t="shared" si="54"/>
        <v>1.8957565555145859E-4</v>
      </c>
      <c r="AS179" s="67">
        <f t="shared" si="54"/>
        <v>1.499159272621044E-4</v>
      </c>
      <c r="AT179" s="67">
        <f t="shared" si="54"/>
        <v>6.9991652302169976E-5</v>
      </c>
      <c r="AU179" s="67">
        <f t="shared" si="54"/>
        <v>1.4005911661880619E-4</v>
      </c>
      <c r="AV179" s="67">
        <f t="shared" si="54"/>
        <v>1.3296055884432856E-4</v>
      </c>
      <c r="AW179" s="67">
        <f t="shared" si="54"/>
        <v>5.3647583570210794E-5</v>
      </c>
      <c r="AX179" s="67">
        <f t="shared" si="54"/>
        <v>2.1528110613698449E-5</v>
      </c>
      <c r="AY179" s="67">
        <f t="shared" si="54"/>
        <v>4.199709158290593E-5</v>
      </c>
      <c r="AZ179" s="67">
        <f t="shared" si="54"/>
        <v>2.0204289963868558E-5</v>
      </c>
      <c r="BA179" s="67">
        <f t="shared" ref="BA179" si="64">BA155/(BA$103+BA$75+BA$76+BA$77+BA$78)</f>
        <v>2.0047399807327466E-5</v>
      </c>
      <c r="BB179" s="14"/>
      <c r="BC179" s="14"/>
      <c r="BD179" s="28"/>
      <c r="BE179" s="28"/>
      <c r="BF179" s="14"/>
      <c r="BG179" s="14"/>
      <c r="BH179" s="14"/>
      <c r="BI179" s="14"/>
    </row>
    <row r="180" spans="1:61">
      <c r="A180" s="14"/>
      <c r="B180" s="14" t="s">
        <v>143</v>
      </c>
      <c r="C180" s="14"/>
      <c r="D180" s="14"/>
      <c r="E180" s="65"/>
      <c r="F180" s="65"/>
      <c r="G180" s="65"/>
      <c r="H180" s="65"/>
      <c r="I180" s="65"/>
      <c r="J180" s="65"/>
      <c r="K180" s="65"/>
      <c r="L180" s="65"/>
      <c r="M180" s="65"/>
      <c r="N180" s="65"/>
      <c r="O180" s="65"/>
      <c r="P180" s="65"/>
      <c r="Q180" s="65"/>
      <c r="R180" s="65"/>
      <c r="S180" s="65"/>
      <c r="T180" s="65"/>
      <c r="U180" s="65"/>
      <c r="V180" s="65"/>
      <c r="W180" s="65"/>
      <c r="X180" s="65"/>
      <c r="Y180" s="89"/>
      <c r="Z180" s="89"/>
      <c r="AA180" s="89"/>
      <c r="AB180" s="89"/>
      <c r="AC180" s="89"/>
      <c r="AD180" s="89"/>
      <c r="AE180" s="89"/>
      <c r="AF180" s="89"/>
      <c r="AG180" s="89"/>
      <c r="AH180" s="89"/>
      <c r="AI180" s="89"/>
      <c r="AJ180" s="89"/>
      <c r="AK180" s="89"/>
      <c r="AL180" s="89"/>
      <c r="AM180" s="89"/>
      <c r="AN180" s="89"/>
      <c r="AO180" s="67">
        <f t="shared" ref="AO180" si="65">AO156/(AO$103+AO$75+AO$76+AO$77+AO$78)</f>
        <v>0.55483961884847599</v>
      </c>
      <c r="AP180" s="67">
        <f t="shared" si="53"/>
        <v>0.57470349742274951</v>
      </c>
      <c r="AQ180" s="67">
        <f t="shared" si="53"/>
        <v>0.53367122448195714</v>
      </c>
      <c r="AR180" s="67">
        <f t="shared" si="54"/>
        <v>0.52817109685539931</v>
      </c>
      <c r="AS180" s="67">
        <f t="shared" si="54"/>
        <v>0.52552122529953227</v>
      </c>
      <c r="AT180" s="67">
        <f t="shared" si="54"/>
        <v>0.51054694796024747</v>
      </c>
      <c r="AU180" s="67">
        <f t="shared" si="54"/>
        <v>0.53297546932193551</v>
      </c>
      <c r="AV180" s="67">
        <f t="shared" si="54"/>
        <v>0.54707153306405554</v>
      </c>
      <c r="AW180" s="67">
        <f t="shared" si="54"/>
        <v>0.52731384451634533</v>
      </c>
      <c r="AX180" s="67">
        <f t="shared" si="54"/>
        <v>0.55364460526320758</v>
      </c>
      <c r="AY180" s="67">
        <f t="shared" si="54"/>
        <v>0.5482942615809232</v>
      </c>
      <c r="AZ180" s="67">
        <f>AZ156/(AZ$103+AZ$75+AZ$76+AZ$77+AZ$78)</f>
        <v>0.54744565214770635</v>
      </c>
      <c r="BA180" s="67">
        <f>BA156/(BA$103+BA$75+BA$76+BA$77+BA$78)</f>
        <v>0.52514991223352381</v>
      </c>
      <c r="BB180" s="14"/>
      <c r="BC180" s="14"/>
      <c r="BD180" s="28"/>
      <c r="BE180" s="28"/>
      <c r="BF180" s="14"/>
      <c r="BG180" s="14"/>
      <c r="BH180" s="14"/>
      <c r="BI180" s="14"/>
    </row>
    <row r="181" spans="1:61">
      <c r="A181" s="14"/>
      <c r="B181" s="14" t="s">
        <v>67</v>
      </c>
      <c r="C181" s="14"/>
      <c r="D181" s="14"/>
      <c r="E181" s="65"/>
      <c r="F181" s="65"/>
      <c r="G181" s="65"/>
      <c r="H181" s="65"/>
      <c r="I181" s="65"/>
      <c r="J181" s="65"/>
      <c r="K181" s="65"/>
      <c r="L181" s="65"/>
      <c r="M181" s="65"/>
      <c r="N181" s="65"/>
      <c r="O181" s="65"/>
      <c r="P181" s="65"/>
      <c r="Q181" s="65"/>
      <c r="R181" s="65"/>
      <c r="S181" s="65"/>
      <c r="T181" s="65"/>
      <c r="U181" s="65"/>
      <c r="V181" s="65"/>
      <c r="W181" s="65"/>
      <c r="X181" s="65"/>
      <c r="Y181" s="89"/>
      <c r="Z181" s="89"/>
      <c r="AA181" s="89"/>
      <c r="AB181" s="89"/>
      <c r="AC181" s="89"/>
      <c r="AD181" s="89"/>
      <c r="AE181" s="89"/>
      <c r="AF181" s="89"/>
      <c r="AG181" s="89"/>
      <c r="AH181" s="89"/>
      <c r="AI181" s="89"/>
      <c r="AJ181" s="89"/>
      <c r="AK181" s="89"/>
      <c r="AL181" s="89"/>
      <c r="AM181" s="89"/>
      <c r="AN181" s="89"/>
      <c r="AO181" s="67">
        <f t="shared" ref="AO181" si="66">AO157/(AO$103+AO$75+AO$76+AO$77+AO$78)</f>
        <v>0.14151983029191456</v>
      </c>
      <c r="AP181" s="67">
        <f t="shared" si="53"/>
        <v>0.14290637110568996</v>
      </c>
      <c r="AQ181" s="67">
        <f t="shared" si="53"/>
        <v>0.14926412118260354</v>
      </c>
      <c r="AR181" s="67">
        <f t="shared" si="54"/>
        <v>0.15093779138569766</v>
      </c>
      <c r="AS181" s="67">
        <f t="shared" si="54"/>
        <v>0.14539681552514699</v>
      </c>
      <c r="AT181" s="67">
        <f t="shared" si="54"/>
        <v>0.14346571272222963</v>
      </c>
      <c r="AU181" s="67">
        <f t="shared" si="54"/>
        <v>0.15854015789905396</v>
      </c>
      <c r="AV181" s="67">
        <f t="shared" si="54"/>
        <v>0.16964218070053164</v>
      </c>
      <c r="AW181" s="67">
        <f t="shared" si="54"/>
        <v>0.16507501293181762</v>
      </c>
      <c r="AX181" s="67">
        <f t="shared" si="54"/>
        <v>0.17144283852292988</v>
      </c>
      <c r="AY181" s="67">
        <f t="shared" si="54"/>
        <v>0.17370850292740111</v>
      </c>
      <c r="AZ181" s="67">
        <f t="shared" si="54"/>
        <v>0.18945750758143076</v>
      </c>
      <c r="BA181" s="67">
        <f t="shared" ref="BA181" si="67">BA157/(BA$103+BA$75+BA$76+BA$77+BA$78)</f>
        <v>0.19676929532680454</v>
      </c>
      <c r="BB181" s="14"/>
      <c r="BC181" s="14"/>
      <c r="BD181" s="28"/>
      <c r="BE181" s="28"/>
      <c r="BF181" s="14"/>
      <c r="BG181" s="14"/>
      <c r="BH181" s="14"/>
      <c r="BI181" s="14"/>
    </row>
    <row r="182" spans="1:61">
      <c r="A182" s="14"/>
      <c r="B182" s="14" t="s">
        <v>68</v>
      </c>
      <c r="C182" s="14"/>
      <c r="D182" s="14"/>
      <c r="E182" s="65"/>
      <c r="F182" s="65"/>
      <c r="G182" s="65"/>
      <c r="H182" s="65"/>
      <c r="I182" s="65"/>
      <c r="J182" s="65"/>
      <c r="K182" s="65"/>
      <c r="L182" s="65"/>
      <c r="M182" s="65"/>
      <c r="N182" s="65"/>
      <c r="O182" s="65"/>
      <c r="P182" s="65"/>
      <c r="Q182" s="65"/>
      <c r="R182" s="65"/>
      <c r="S182" s="65"/>
      <c r="T182" s="65"/>
      <c r="U182" s="65"/>
      <c r="V182" s="65"/>
      <c r="W182" s="65"/>
      <c r="X182" s="65"/>
      <c r="Y182" s="89"/>
      <c r="Z182" s="89"/>
      <c r="AA182" s="89"/>
      <c r="AB182" s="89"/>
      <c r="AC182" s="89"/>
      <c r="AD182" s="89"/>
      <c r="AE182" s="89"/>
      <c r="AF182" s="89"/>
      <c r="AG182" s="89"/>
      <c r="AH182" s="89"/>
      <c r="AI182" s="89"/>
      <c r="AJ182" s="89"/>
      <c r="AK182" s="89"/>
      <c r="AL182" s="89"/>
      <c r="AM182" s="89"/>
      <c r="AN182" s="89"/>
      <c r="AO182" s="67">
        <f t="shared" ref="AO182" si="68">AO158/(AO$103+AO$75+AO$76+AO$77+AO$78)</f>
        <v>5.1485992660318218E-3</v>
      </c>
      <c r="AP182" s="67">
        <f t="shared" si="53"/>
        <v>6.1904712605097955E-3</v>
      </c>
      <c r="AQ182" s="67">
        <f t="shared" si="53"/>
        <v>5.4604966605143078E-3</v>
      </c>
      <c r="AR182" s="67">
        <f t="shared" si="54"/>
        <v>6.4738541966297232E-3</v>
      </c>
      <c r="AS182" s="67">
        <f t="shared" si="54"/>
        <v>6.3086885432660318E-3</v>
      </c>
      <c r="AT182" s="67">
        <f t="shared" si="54"/>
        <v>4.9974218180084103E-3</v>
      </c>
      <c r="AU182" s="67">
        <f t="shared" si="54"/>
        <v>5.2492063432514552E-3</v>
      </c>
      <c r="AV182" s="67">
        <f t="shared" si="54"/>
        <v>5.3876185238288937E-3</v>
      </c>
      <c r="AW182" s="67">
        <f t="shared" si="54"/>
        <v>6.6822702986189496E-3</v>
      </c>
      <c r="AX182" s="67">
        <f t="shared" si="54"/>
        <v>8.2257211067261748E-3</v>
      </c>
      <c r="AY182" s="67">
        <f t="shared" si="54"/>
        <v>8.1034952434975733E-3</v>
      </c>
      <c r="AZ182" s="67">
        <f t="shared" si="54"/>
        <v>8.4551819181731078E-3</v>
      </c>
      <c r="BA182" s="67">
        <f t="shared" ref="BA182" si="69">BA158/(BA$103+BA$75+BA$76+BA$77+BA$78)</f>
        <v>7.9876122199303776E-3</v>
      </c>
      <c r="BB182" s="14"/>
      <c r="BC182" s="14"/>
      <c r="BD182" s="28"/>
      <c r="BE182" s="28"/>
      <c r="BF182" s="14"/>
      <c r="BG182" s="14"/>
      <c r="BH182" s="14"/>
      <c r="BI182" s="14"/>
    </row>
    <row r="183" spans="1:61">
      <c r="A183" s="14"/>
      <c r="B183" s="14" t="s">
        <v>70</v>
      </c>
      <c r="C183" s="14"/>
      <c r="D183" s="14"/>
      <c r="E183" s="65"/>
      <c r="F183" s="65"/>
      <c r="G183" s="65"/>
      <c r="H183" s="65"/>
      <c r="I183" s="65"/>
      <c r="J183" s="65"/>
      <c r="K183" s="65"/>
      <c r="L183" s="65"/>
      <c r="M183" s="65"/>
      <c r="N183" s="65"/>
      <c r="O183" s="65"/>
      <c r="P183" s="65"/>
      <c r="Q183" s="65"/>
      <c r="R183" s="65"/>
      <c r="S183" s="65"/>
      <c r="T183" s="65"/>
      <c r="U183" s="65"/>
      <c r="V183" s="65"/>
      <c r="W183" s="65"/>
      <c r="X183" s="65"/>
      <c r="Y183" s="89"/>
      <c r="Z183" s="89"/>
      <c r="AA183" s="89"/>
      <c r="AB183" s="89"/>
      <c r="AC183" s="89"/>
      <c r="AD183" s="89"/>
      <c r="AE183" s="89"/>
      <c r="AF183" s="89"/>
      <c r="AG183" s="89"/>
      <c r="AH183" s="89"/>
      <c r="AI183" s="89"/>
      <c r="AJ183" s="89"/>
      <c r="AK183" s="89"/>
      <c r="AL183" s="89"/>
      <c r="AM183" s="89"/>
      <c r="AN183" s="89"/>
      <c r="AO183" s="67">
        <f t="shared" ref="AO183" si="70">AO159/(AO$103+AO$75+AO$76+AO$77+AO$78)</f>
        <v>0.13230417497041</v>
      </c>
      <c r="AP183" s="67">
        <f t="shared" si="53"/>
        <v>0.13613216878680792</v>
      </c>
      <c r="AQ183" s="67">
        <f t="shared" si="53"/>
        <v>0.1320628165613103</v>
      </c>
      <c r="AR183" s="67">
        <f t="shared" si="54"/>
        <v>0.13184972364811515</v>
      </c>
      <c r="AS183" s="67">
        <f t="shared" si="54"/>
        <v>0.12858117436330188</v>
      </c>
      <c r="AT183" s="67">
        <f t="shared" si="54"/>
        <v>0.12115238289011458</v>
      </c>
      <c r="AU183" s="67">
        <f t="shared" si="54"/>
        <v>0.1234188059839887</v>
      </c>
      <c r="AV183" s="67">
        <f t="shared" si="54"/>
        <v>0.12698243484743685</v>
      </c>
      <c r="AW183" s="67">
        <f t="shared" si="54"/>
        <v>0.12571828800912652</v>
      </c>
      <c r="AX183" s="67">
        <f t="shared" si="54"/>
        <v>0.12761000014729759</v>
      </c>
      <c r="AY183" s="67">
        <f t="shared" si="54"/>
        <v>0.12818394005621447</v>
      </c>
      <c r="AZ183" s="67">
        <f t="shared" si="54"/>
        <v>0.13002169429607338</v>
      </c>
      <c r="BA183" s="67">
        <f t="shared" ref="BA183" si="71">BA159/(BA$103+BA$75+BA$76+BA$77+BA$78)</f>
        <v>0.12518291479264063</v>
      </c>
      <c r="BB183" s="14"/>
      <c r="BC183" s="14"/>
      <c r="BD183" s="28"/>
      <c r="BE183" s="28"/>
      <c r="BF183" s="14"/>
      <c r="BG183" s="14"/>
      <c r="BH183" s="14"/>
      <c r="BI183" s="14"/>
    </row>
    <row r="184" spans="1:61">
      <c r="A184" s="14"/>
      <c r="B184" s="14" t="s">
        <v>159</v>
      </c>
      <c r="C184" s="14"/>
      <c r="D184" s="14"/>
      <c r="E184" s="65"/>
      <c r="F184" s="65"/>
      <c r="G184" s="65"/>
      <c r="H184" s="65"/>
      <c r="I184" s="65"/>
      <c r="J184" s="65"/>
      <c r="K184" s="65"/>
      <c r="L184" s="65"/>
      <c r="M184" s="65"/>
      <c r="N184" s="65"/>
      <c r="O184" s="65"/>
      <c r="P184" s="65"/>
      <c r="Q184" s="65"/>
      <c r="R184" s="65"/>
      <c r="S184" s="65"/>
      <c r="T184" s="65"/>
      <c r="U184" s="65"/>
      <c r="V184" s="65"/>
      <c r="W184" s="65"/>
      <c r="X184" s="65"/>
      <c r="Y184" s="89"/>
      <c r="Z184" s="89"/>
      <c r="AA184" s="89"/>
      <c r="AB184" s="89"/>
      <c r="AC184" s="89"/>
      <c r="AD184" s="89"/>
      <c r="AE184" s="89"/>
      <c r="AF184" s="89"/>
      <c r="AG184" s="89"/>
      <c r="AH184" s="89"/>
      <c r="AI184" s="89"/>
      <c r="AJ184" s="89"/>
      <c r="AK184" s="89"/>
      <c r="AL184" s="89"/>
      <c r="AM184" s="89"/>
      <c r="AN184" s="89"/>
      <c r="AO184" s="67">
        <f t="shared" ref="AO184" si="72">AO160/(AO$103+AO$75+AO$76+AO$77+AO$78)</f>
        <v>0</v>
      </c>
      <c r="AP184" s="67">
        <f t="shared" si="53"/>
        <v>0</v>
      </c>
      <c r="AQ184" s="67">
        <f t="shared" si="53"/>
        <v>0</v>
      </c>
      <c r="AR184" s="67">
        <f t="shared" si="54"/>
        <v>0</v>
      </c>
      <c r="AS184" s="67">
        <f t="shared" si="54"/>
        <v>0</v>
      </c>
      <c r="AT184" s="67">
        <f t="shared" si="54"/>
        <v>0</v>
      </c>
      <c r="AU184" s="67">
        <f t="shared" si="54"/>
        <v>0</v>
      </c>
      <c r="AV184" s="67">
        <f t="shared" si="54"/>
        <v>0</v>
      </c>
      <c r="AW184" s="67">
        <f t="shared" si="54"/>
        <v>0</v>
      </c>
      <c r="AX184" s="67">
        <f t="shared" si="54"/>
        <v>0</v>
      </c>
      <c r="AY184" s="67">
        <f t="shared" si="54"/>
        <v>0</v>
      </c>
      <c r="AZ184" s="67">
        <f t="shared" si="54"/>
        <v>0</v>
      </c>
      <c r="BA184" s="67">
        <f t="shared" ref="BA184" si="73">BA160/(BA$103+BA$75+BA$76+BA$77+BA$78)</f>
        <v>0</v>
      </c>
      <c r="BB184" s="14"/>
      <c r="BC184" s="14"/>
      <c r="BD184" s="28"/>
      <c r="BE184" s="28"/>
      <c r="BF184" s="14"/>
      <c r="BG184" s="14"/>
      <c r="BH184" s="14"/>
      <c r="BI184" s="14"/>
    </row>
    <row r="185" spans="1:61">
      <c r="A185" s="14"/>
      <c r="B185" s="14" t="s">
        <v>75</v>
      </c>
      <c r="C185" s="14"/>
      <c r="D185" s="14"/>
      <c r="E185" s="65"/>
      <c r="F185" s="65"/>
      <c r="G185" s="65"/>
      <c r="H185" s="65"/>
      <c r="I185" s="65"/>
      <c r="J185" s="65"/>
      <c r="K185" s="65"/>
      <c r="L185" s="65"/>
      <c r="M185" s="65"/>
      <c r="N185" s="65"/>
      <c r="O185" s="65"/>
      <c r="P185" s="65"/>
      <c r="Q185" s="65"/>
      <c r="R185" s="65"/>
      <c r="S185" s="65"/>
      <c r="T185" s="65"/>
      <c r="U185" s="65"/>
      <c r="V185" s="65"/>
      <c r="W185" s="65"/>
      <c r="X185" s="65"/>
      <c r="Y185" s="89"/>
      <c r="Z185" s="89"/>
      <c r="AA185" s="89"/>
      <c r="AB185" s="89"/>
      <c r="AC185" s="89"/>
      <c r="AD185" s="89"/>
      <c r="AE185" s="89"/>
      <c r="AF185" s="89"/>
      <c r="AG185" s="89"/>
      <c r="AH185" s="89"/>
      <c r="AI185" s="89"/>
      <c r="AJ185" s="89"/>
      <c r="AK185" s="89"/>
      <c r="AL185" s="89"/>
      <c r="AM185" s="89"/>
      <c r="AN185" s="89"/>
      <c r="AO185" s="67">
        <f t="shared" ref="AO185" si="74">AO161/(AO$103+AO$75+AO$76+AO$77+AO$78)</f>
        <v>9.8385142967110706E-2</v>
      </c>
      <c r="AP185" s="67">
        <f t="shared" si="53"/>
        <v>0.10132658760963341</v>
      </c>
      <c r="AQ185" s="67">
        <f t="shared" si="53"/>
        <v>0.1040423484305583</v>
      </c>
      <c r="AR185" s="67">
        <f t="shared" si="54"/>
        <v>0.11098708684765801</v>
      </c>
      <c r="AS185" s="67">
        <f t="shared" si="54"/>
        <v>0.10650906142644648</v>
      </c>
      <c r="AT185" s="67">
        <f t="shared" si="54"/>
        <v>0.10098443771967465</v>
      </c>
      <c r="AU185" s="67">
        <f t="shared" si="54"/>
        <v>0.10275443574957079</v>
      </c>
      <c r="AV185" s="67">
        <f t="shared" si="54"/>
        <v>0.11567256882444729</v>
      </c>
      <c r="AW185" s="67">
        <f t="shared" si="54"/>
        <v>0.10965002106285232</v>
      </c>
      <c r="AX185" s="67">
        <f t="shared" si="54"/>
        <v>0.10615922077304046</v>
      </c>
      <c r="AY185" s="67">
        <f t="shared" si="54"/>
        <v>0.11190281474841159</v>
      </c>
      <c r="AZ185" s="67">
        <f t="shared" si="54"/>
        <v>0.1145297776997681</v>
      </c>
      <c r="BA185" s="67">
        <f t="shared" ref="BA185" si="75">BA161/(BA$103+BA$75+BA$76+BA$77+BA$78)</f>
        <v>0.11217130124882535</v>
      </c>
      <c r="BB185" s="14"/>
      <c r="BC185" s="14"/>
      <c r="BD185" s="28"/>
      <c r="BE185" s="28"/>
      <c r="BF185" s="14"/>
      <c r="BG185" s="14"/>
      <c r="BH185" s="14"/>
      <c r="BI185" s="14"/>
    </row>
    <row r="186" spans="1:61">
      <c r="A186" s="14" t="s">
        <v>171</v>
      </c>
      <c r="B186" s="14"/>
      <c r="C186" s="14"/>
      <c r="D186" s="14"/>
      <c r="E186" s="14"/>
      <c r="F186" s="14"/>
      <c r="G186" s="14"/>
      <c r="H186" s="14"/>
      <c r="I186" s="14"/>
      <c r="J186" s="14"/>
      <c r="K186" s="14"/>
      <c r="L186" s="14"/>
      <c r="M186" s="14"/>
      <c r="N186" s="14"/>
      <c r="O186" s="14"/>
      <c r="P186" s="14"/>
      <c r="Q186" s="14"/>
      <c r="R186" s="14"/>
      <c r="S186" s="14"/>
      <c r="T186" s="14"/>
      <c r="U186" s="14"/>
      <c r="V186" s="14"/>
      <c r="W186" s="14"/>
      <c r="X186" s="29"/>
      <c r="Y186" s="29"/>
      <c r="Z186" s="29"/>
      <c r="AA186" s="29"/>
      <c r="AB186" s="29"/>
      <c r="AC186" s="29">
        <v>19523113</v>
      </c>
      <c r="AD186" s="29">
        <v>21263100</v>
      </c>
      <c r="AE186" s="29">
        <v>21877336</v>
      </c>
      <c r="AF186" s="29">
        <v>21526622</v>
      </c>
      <c r="AG186" s="29">
        <v>22790724</v>
      </c>
      <c r="AH186" s="29">
        <v>23540995</v>
      </c>
      <c r="AI186" s="29">
        <v>23688411</v>
      </c>
      <c r="AJ186" s="29">
        <v>23513799</v>
      </c>
      <c r="AK186" s="29">
        <v>22153050</v>
      </c>
      <c r="AL186" s="29">
        <v>22513431</v>
      </c>
      <c r="AM186" s="29">
        <v>23817879</v>
      </c>
      <c r="AN186" s="29">
        <v>23868800</v>
      </c>
      <c r="AO186" s="29">
        <v>23521451</v>
      </c>
      <c r="AP186" s="29">
        <v>23076370</v>
      </c>
      <c r="AQ186" s="29">
        <v>23122949</v>
      </c>
      <c r="AR186" s="29">
        <v>23581778</v>
      </c>
      <c r="AS186" s="29">
        <v>24428671</v>
      </c>
      <c r="AT186" s="29">
        <v>26023709</v>
      </c>
      <c r="AU186" s="29">
        <v>25869354</v>
      </c>
      <c r="AV186" s="5">
        <v>25203879</v>
      </c>
      <c r="AW186" s="5">
        <v>25949377</v>
      </c>
      <c r="AX186" s="5">
        <v>27106473</v>
      </c>
      <c r="AY186" s="5">
        <v>26409436</v>
      </c>
      <c r="AZ186" s="5">
        <v>25449881</v>
      </c>
      <c r="BA186" s="5">
        <v>26278851</v>
      </c>
      <c r="BB186" s="14"/>
      <c r="BC186" s="14"/>
      <c r="BD186" s="28"/>
      <c r="BE186" s="28"/>
      <c r="BF186" s="14"/>
      <c r="BG186" s="14"/>
      <c r="BH186" s="14"/>
      <c r="BI186" s="14"/>
    </row>
    <row r="187" spans="1:61">
      <c r="A187" s="14"/>
      <c r="B187" s="73" t="s">
        <v>172</v>
      </c>
      <c r="C187" s="14"/>
      <c r="D187" s="14"/>
      <c r="E187" s="14"/>
      <c r="F187" s="14"/>
      <c r="G187" s="14"/>
      <c r="H187" s="14"/>
      <c r="I187" s="14"/>
      <c r="J187" s="14"/>
      <c r="K187" s="14"/>
      <c r="L187" s="14"/>
      <c r="M187" s="14"/>
      <c r="N187" s="14"/>
      <c r="O187" s="14"/>
      <c r="P187" s="14"/>
      <c r="Q187" s="14"/>
      <c r="R187" s="14"/>
      <c r="S187" s="14"/>
      <c r="T187" s="29">
        <v>8400911</v>
      </c>
      <c r="U187" s="29">
        <v>8974036</v>
      </c>
      <c r="V187" s="29">
        <v>9052385</v>
      </c>
      <c r="W187" s="29">
        <v>9323426</v>
      </c>
      <c r="X187" s="29">
        <v>9830953</v>
      </c>
      <c r="Y187" s="29">
        <v>10245280</v>
      </c>
      <c r="Z187" s="29">
        <v>11727247</v>
      </c>
      <c r="AA187" s="29">
        <v>11945575</v>
      </c>
      <c r="AB187" s="29">
        <v>12580143</v>
      </c>
      <c r="AC187" s="29">
        <v>13774552</v>
      </c>
      <c r="AD187" s="29">
        <v>14730421</v>
      </c>
      <c r="AE187" s="29">
        <v>16239598</v>
      </c>
      <c r="AF187" s="29">
        <v>16716026</v>
      </c>
      <c r="AG187" s="29">
        <v>16985506</v>
      </c>
      <c r="AH187" s="29">
        <v>18383605</v>
      </c>
      <c r="AI187" s="29">
        <v>19223874</v>
      </c>
      <c r="AJ187" s="29">
        <v>19794333</v>
      </c>
      <c r="AK187" s="29">
        <v>19806217</v>
      </c>
      <c r="AL187" s="29">
        <v>20620222</v>
      </c>
      <c r="AM187" s="29">
        <v>20576477</v>
      </c>
      <c r="AN187" s="29">
        <v>20523517</v>
      </c>
      <c r="AO187" s="29">
        <v>19811958</v>
      </c>
      <c r="AP187" s="29">
        <v>19869685</v>
      </c>
      <c r="AQ187" s="29">
        <v>19111050</v>
      </c>
      <c r="AR187" s="29">
        <v>19236816</v>
      </c>
      <c r="AS187" s="29">
        <v>19187657</v>
      </c>
      <c r="AT187" s="29">
        <v>19752634</v>
      </c>
      <c r="AU187" s="29">
        <v>19927072</v>
      </c>
      <c r="AV187" s="5">
        <v>20425524</v>
      </c>
      <c r="AW187" s="5">
        <v>20048243</v>
      </c>
      <c r="AX187" s="5">
        <v>20484360</v>
      </c>
      <c r="AY187" s="5">
        <v>20467870</v>
      </c>
      <c r="AZ187" s="5">
        <v>20528918</v>
      </c>
      <c r="BA187" s="5">
        <v>20457450</v>
      </c>
      <c r="BB187" s="14"/>
      <c r="BC187" s="28"/>
      <c r="BD187" s="28"/>
      <c r="BE187" s="28"/>
      <c r="BF187" s="14"/>
      <c r="BG187" s="14"/>
      <c r="BH187" s="14"/>
      <c r="BI187" s="14"/>
    </row>
    <row r="188" spans="1:61">
      <c r="A188" s="58" t="s">
        <v>173</v>
      </c>
      <c r="B188" s="56" t="s">
        <v>174</v>
      </c>
      <c r="C188" s="58"/>
      <c r="D188" s="14"/>
      <c r="E188" s="14"/>
      <c r="F188" s="14"/>
      <c r="G188" s="14"/>
      <c r="H188" s="14"/>
      <c r="I188" s="14"/>
      <c r="J188" s="14"/>
      <c r="K188" s="14"/>
      <c r="L188" s="14"/>
      <c r="M188" s="14"/>
      <c r="N188" s="14"/>
      <c r="O188" s="14"/>
      <c r="P188" s="14"/>
      <c r="Q188" s="14"/>
      <c r="R188" s="14"/>
      <c r="S188" s="14"/>
      <c r="T188" s="29">
        <v>983</v>
      </c>
      <c r="U188" s="29">
        <v>978</v>
      </c>
      <c r="V188" s="29">
        <v>954</v>
      </c>
      <c r="W188" s="29">
        <v>952</v>
      </c>
      <c r="X188" s="29">
        <v>922</v>
      </c>
      <c r="Y188" s="29">
        <v>924</v>
      </c>
      <c r="Z188" s="29">
        <v>925</v>
      </c>
      <c r="AA188" s="29">
        <v>936</v>
      </c>
      <c r="AB188" s="29">
        <v>937</v>
      </c>
      <c r="AC188" s="29">
        <v>937</v>
      </c>
      <c r="AD188" s="29">
        <v>933</v>
      </c>
      <c r="AE188" s="29">
        <v>945</v>
      </c>
      <c r="AF188" s="29">
        <v>940</v>
      </c>
      <c r="AG188" s="29">
        <v>934</v>
      </c>
      <c r="AH188" s="29">
        <v>922</v>
      </c>
      <c r="AI188" s="29">
        <v>899</v>
      </c>
      <c r="AJ188" s="29">
        <v>869</v>
      </c>
      <c r="AK188" s="29">
        <v>831</v>
      </c>
      <c r="AL188" s="29">
        <v>811</v>
      </c>
      <c r="AM188" s="29">
        <v>786</v>
      </c>
      <c r="AN188" s="29">
        <v>748</v>
      </c>
      <c r="AO188" s="29">
        <v>734</v>
      </c>
      <c r="AP188" s="29">
        <v>719</v>
      </c>
      <c r="AQ188" s="29">
        <v>713</v>
      </c>
      <c r="AR188" s="29">
        <v>703</v>
      </c>
      <c r="AS188" s="29">
        <v>697</v>
      </c>
      <c r="AT188" s="14">
        <v>702</v>
      </c>
      <c r="AU188" s="29">
        <v>683</v>
      </c>
      <c r="AV188" s="5">
        <v>675</v>
      </c>
      <c r="AW188" s="5">
        <v>660</v>
      </c>
      <c r="AX188" s="5">
        <v>643</v>
      </c>
      <c r="AY188" s="5">
        <v>653</v>
      </c>
      <c r="AZ188" s="5">
        <v>635</v>
      </c>
      <c r="BA188" s="14">
        <v>620</v>
      </c>
      <c r="BB188" s="14"/>
      <c r="BC188" s="14"/>
      <c r="BD188" s="28"/>
      <c r="BE188" s="28"/>
      <c r="BF188" s="14"/>
      <c r="BG188" s="14"/>
      <c r="BH188" s="14"/>
      <c r="BI188" s="14"/>
    </row>
    <row r="189" spans="1:61">
      <c r="A189" s="58" t="s">
        <v>175</v>
      </c>
      <c r="B189" s="58"/>
      <c r="C189" s="58" t="s">
        <v>176</v>
      </c>
      <c r="D189" s="14"/>
      <c r="E189" s="14"/>
      <c r="F189" s="14"/>
      <c r="G189" s="14"/>
      <c r="H189" s="14"/>
      <c r="I189" s="14"/>
      <c r="J189" s="14"/>
      <c r="K189" s="14"/>
      <c r="L189" s="14"/>
      <c r="M189" s="14"/>
      <c r="N189" s="14"/>
      <c r="O189" s="14"/>
      <c r="P189" s="14"/>
      <c r="Q189" s="14"/>
      <c r="R189" s="14"/>
      <c r="S189" s="14"/>
      <c r="T189" s="29">
        <v>376</v>
      </c>
      <c r="U189" s="29">
        <v>369</v>
      </c>
      <c r="V189" s="29">
        <v>350</v>
      </c>
      <c r="W189" s="29">
        <v>343</v>
      </c>
      <c r="X189" s="29">
        <v>311</v>
      </c>
      <c r="Y189" s="29">
        <v>313</v>
      </c>
      <c r="Z189" s="29">
        <v>318</v>
      </c>
      <c r="AA189" s="29">
        <v>319</v>
      </c>
      <c r="AB189" s="29">
        <v>318</v>
      </c>
      <c r="AC189" s="29">
        <v>317</v>
      </c>
      <c r="AD189" s="29">
        <v>309</v>
      </c>
      <c r="AE189" s="29">
        <v>305</v>
      </c>
      <c r="AF189" s="29">
        <v>296</v>
      </c>
      <c r="AG189" s="29">
        <v>289</v>
      </c>
      <c r="AH189" s="29">
        <v>267</v>
      </c>
      <c r="AI189" s="29">
        <v>259</v>
      </c>
      <c r="AJ189" s="29">
        <v>238</v>
      </c>
      <c r="AK189" s="29">
        <v>215</v>
      </c>
      <c r="AL189" s="29">
        <v>190</v>
      </c>
      <c r="AM189" s="29">
        <v>172</v>
      </c>
      <c r="AN189" s="29">
        <v>154</v>
      </c>
      <c r="AO189" s="29">
        <v>138</v>
      </c>
      <c r="AP189" s="29">
        <v>124</v>
      </c>
      <c r="AQ189" s="29">
        <v>120</v>
      </c>
      <c r="AR189" s="29">
        <v>115</v>
      </c>
      <c r="AS189" s="29">
        <v>111</v>
      </c>
      <c r="AT189" s="14">
        <v>107</v>
      </c>
      <c r="AU189" s="29">
        <v>94</v>
      </c>
      <c r="AV189" s="5">
        <v>88</v>
      </c>
      <c r="AW189" s="5">
        <v>78</v>
      </c>
      <c r="AX189" s="5">
        <v>72</v>
      </c>
      <c r="AY189" s="5">
        <v>70</v>
      </c>
      <c r="AZ189" s="5">
        <v>67</v>
      </c>
      <c r="BA189" s="14">
        <v>57</v>
      </c>
      <c r="BB189" s="14"/>
      <c r="BC189" s="14"/>
      <c r="BD189" s="28"/>
      <c r="BE189" s="28"/>
      <c r="BF189" s="14"/>
      <c r="BG189" s="14"/>
      <c r="BH189" s="14"/>
      <c r="BI189" s="14"/>
    </row>
    <row r="190" spans="1:61">
      <c r="A190" s="58"/>
      <c r="B190" s="58" t="s">
        <v>177</v>
      </c>
      <c r="C190" s="58"/>
      <c r="D190" s="14"/>
      <c r="E190" s="14"/>
      <c r="F190" s="14"/>
      <c r="G190" s="14"/>
      <c r="H190" s="14"/>
      <c r="I190" s="14"/>
      <c r="J190" s="14"/>
      <c r="K190" s="14"/>
      <c r="L190" s="14"/>
      <c r="M190" s="14"/>
      <c r="N190" s="14"/>
      <c r="O190" s="14"/>
      <c r="P190" s="14"/>
      <c r="Q190" s="14"/>
      <c r="R190" s="14"/>
      <c r="S190" s="14"/>
      <c r="T190" s="14">
        <v>0</v>
      </c>
      <c r="U190" s="14">
        <v>0</v>
      </c>
      <c r="V190" s="14">
        <v>0</v>
      </c>
      <c r="W190" s="14">
        <v>0</v>
      </c>
      <c r="X190" s="14">
        <v>0</v>
      </c>
      <c r="Y190" s="14">
        <v>0</v>
      </c>
      <c r="Z190" s="14">
        <v>0</v>
      </c>
      <c r="AA190" s="14">
        <v>0</v>
      </c>
      <c r="AB190" s="14">
        <v>0</v>
      </c>
      <c r="AC190" s="14">
        <v>0</v>
      </c>
      <c r="AD190" s="14">
        <v>0</v>
      </c>
      <c r="AE190" s="14">
        <v>0</v>
      </c>
      <c r="AF190" s="14">
        <v>0</v>
      </c>
      <c r="AG190" s="14">
        <v>0</v>
      </c>
      <c r="AH190" s="14">
        <v>0</v>
      </c>
      <c r="AI190" s="14">
        <v>0</v>
      </c>
      <c r="AJ190" s="14">
        <v>0</v>
      </c>
      <c r="AK190" s="14">
        <v>0</v>
      </c>
      <c r="AL190" s="14">
        <v>0</v>
      </c>
      <c r="AM190" s="14">
        <v>0</v>
      </c>
      <c r="AN190" s="14">
        <v>0</v>
      </c>
      <c r="AO190" s="14">
        <v>0</v>
      </c>
      <c r="AP190" s="14">
        <v>0</v>
      </c>
      <c r="AQ190" s="14">
        <v>0</v>
      </c>
      <c r="AR190" s="14">
        <v>0</v>
      </c>
      <c r="AS190" s="14">
        <v>0</v>
      </c>
      <c r="AT190" s="14">
        <v>0</v>
      </c>
      <c r="AU190" s="29">
        <v>0</v>
      </c>
      <c r="AV190" s="5">
        <v>0</v>
      </c>
      <c r="AW190" s="5">
        <v>0</v>
      </c>
      <c r="AX190" s="5">
        <v>0</v>
      </c>
      <c r="AY190" s="5">
        <v>0</v>
      </c>
      <c r="AZ190" s="5">
        <v>1</v>
      </c>
      <c r="BA190" s="14">
        <v>2</v>
      </c>
      <c r="BB190" s="14"/>
      <c r="BC190" s="14"/>
      <c r="BD190" s="28"/>
      <c r="BE190" s="28"/>
      <c r="BF190" s="14"/>
      <c r="BG190" s="14"/>
      <c r="BH190" s="14"/>
      <c r="BI190" s="14"/>
    </row>
    <row r="191" spans="1:61">
      <c r="A191" s="58"/>
      <c r="B191" s="58" t="s">
        <v>178</v>
      </c>
      <c r="C191" s="58"/>
      <c r="D191" s="14"/>
      <c r="E191" s="14"/>
      <c r="F191" s="14"/>
      <c r="G191" s="14"/>
      <c r="H191" s="14"/>
      <c r="I191" s="14"/>
      <c r="J191" s="14"/>
      <c r="K191" s="14"/>
      <c r="L191" s="14"/>
      <c r="M191" s="14"/>
      <c r="N191" s="14"/>
      <c r="O191" s="14"/>
      <c r="P191" s="14"/>
      <c r="Q191" s="14"/>
      <c r="R191" s="14"/>
      <c r="S191" s="14"/>
      <c r="T191" s="14">
        <v>0</v>
      </c>
      <c r="U191" s="14">
        <v>0</v>
      </c>
      <c r="V191" s="14">
        <v>0</v>
      </c>
      <c r="W191" s="14">
        <v>0</v>
      </c>
      <c r="X191" s="14">
        <v>0</v>
      </c>
      <c r="Y191" s="14">
        <v>0</v>
      </c>
      <c r="Z191" s="14">
        <v>0</v>
      </c>
      <c r="AA191" s="14">
        <v>0</v>
      </c>
      <c r="AB191" s="14">
        <v>0</v>
      </c>
      <c r="AC191" s="14">
        <v>0</v>
      </c>
      <c r="AD191" s="14">
        <v>0</v>
      </c>
      <c r="AE191" s="14">
        <v>0</v>
      </c>
      <c r="AF191" s="14">
        <v>0</v>
      </c>
      <c r="AG191" s="14">
        <v>0</v>
      </c>
      <c r="AH191" s="14">
        <v>0</v>
      </c>
      <c r="AI191" s="14">
        <v>0</v>
      </c>
      <c r="AJ191" s="14">
        <v>0</v>
      </c>
      <c r="AK191" s="14">
        <v>0</v>
      </c>
      <c r="AL191" s="14">
        <v>0</v>
      </c>
      <c r="AM191" s="14">
        <v>0</v>
      </c>
      <c r="AN191" s="14">
        <v>0</v>
      </c>
      <c r="AO191" s="14">
        <v>0</v>
      </c>
      <c r="AP191" s="14">
        <v>0</v>
      </c>
      <c r="AQ191" s="14">
        <v>0</v>
      </c>
      <c r="AR191" s="14">
        <v>0</v>
      </c>
      <c r="AS191" s="14">
        <v>0</v>
      </c>
      <c r="AT191" s="14">
        <v>0</v>
      </c>
      <c r="AU191" s="29">
        <v>0</v>
      </c>
      <c r="AV191" s="5">
        <v>0</v>
      </c>
      <c r="AW191" s="5">
        <v>0</v>
      </c>
      <c r="AX191" s="5">
        <v>0</v>
      </c>
      <c r="AY191" s="5">
        <v>0</v>
      </c>
      <c r="AZ191" s="5">
        <v>0</v>
      </c>
      <c r="BA191" s="14">
        <v>0</v>
      </c>
      <c r="BB191" s="14"/>
      <c r="BC191" s="14"/>
      <c r="BD191" s="28"/>
      <c r="BE191" s="28"/>
      <c r="BF191" s="14"/>
      <c r="BG191" s="14"/>
      <c r="BH191" s="14"/>
      <c r="BI191" s="14"/>
    </row>
    <row r="192" spans="1:61">
      <c r="A192" s="58"/>
      <c r="B192" s="58" t="s">
        <v>179</v>
      </c>
      <c r="C192" s="58"/>
      <c r="D192" s="14"/>
      <c r="E192" s="14"/>
      <c r="F192" s="14"/>
      <c r="G192" s="14"/>
      <c r="H192" s="14"/>
      <c r="I192" s="14"/>
      <c r="J192" s="14"/>
      <c r="K192" s="14"/>
      <c r="L192" s="14"/>
      <c r="M192" s="14"/>
      <c r="N192" s="14"/>
      <c r="O192" s="14"/>
      <c r="P192" s="14"/>
      <c r="Q192" s="14"/>
      <c r="R192" s="14"/>
      <c r="S192" s="14"/>
      <c r="T192" s="14">
        <v>0</v>
      </c>
      <c r="U192" s="14">
        <v>0</v>
      </c>
      <c r="V192" s="14">
        <v>0</v>
      </c>
      <c r="W192" s="14">
        <v>0</v>
      </c>
      <c r="X192" s="14">
        <v>0</v>
      </c>
      <c r="Y192" s="14">
        <v>0</v>
      </c>
      <c r="Z192" s="14">
        <v>0</v>
      </c>
      <c r="AA192" s="14">
        <v>0</v>
      </c>
      <c r="AB192" s="14">
        <v>0</v>
      </c>
      <c r="AC192" s="14">
        <v>0</v>
      </c>
      <c r="AD192" s="14">
        <v>0</v>
      </c>
      <c r="AE192" s="14">
        <v>0</v>
      </c>
      <c r="AF192" s="14">
        <v>0</v>
      </c>
      <c r="AG192" s="14">
        <v>0</v>
      </c>
      <c r="AH192" s="14">
        <v>0</v>
      </c>
      <c r="AI192" s="14">
        <v>0</v>
      </c>
      <c r="AJ192" s="14">
        <v>0</v>
      </c>
      <c r="AK192" s="14">
        <v>0</v>
      </c>
      <c r="AL192" s="14">
        <v>0</v>
      </c>
      <c r="AM192" s="14">
        <v>0</v>
      </c>
      <c r="AN192" s="14">
        <v>0</v>
      </c>
      <c r="AO192" s="14">
        <v>0</v>
      </c>
      <c r="AP192" s="14">
        <v>0</v>
      </c>
      <c r="AQ192" s="14">
        <v>0</v>
      </c>
      <c r="AR192" s="14">
        <v>0</v>
      </c>
      <c r="AS192" s="14">
        <v>0</v>
      </c>
      <c r="AT192" s="14">
        <v>0</v>
      </c>
      <c r="AU192" s="29">
        <v>0</v>
      </c>
      <c r="AV192" s="5">
        <v>0</v>
      </c>
      <c r="AW192" s="5">
        <v>0</v>
      </c>
      <c r="AX192" s="5">
        <v>0</v>
      </c>
      <c r="AY192" s="5">
        <v>0</v>
      </c>
      <c r="AZ192" s="5">
        <v>0</v>
      </c>
      <c r="BA192" s="14">
        <v>0</v>
      </c>
      <c r="BB192" s="14"/>
      <c r="BC192" s="14"/>
      <c r="BD192" s="28"/>
      <c r="BE192" s="28"/>
      <c r="BF192" s="14"/>
      <c r="BG192" s="14"/>
      <c r="BH192" s="14"/>
      <c r="BI192" s="14"/>
    </row>
    <row r="193" spans="1:61">
      <c r="A193" s="58"/>
      <c r="B193" s="56" t="s">
        <v>90</v>
      </c>
      <c r="C193" s="58"/>
      <c r="D193" s="14"/>
      <c r="E193" s="14"/>
      <c r="F193" s="14"/>
      <c r="G193" s="14"/>
      <c r="H193" s="14"/>
      <c r="I193" s="14"/>
      <c r="J193" s="14"/>
      <c r="K193" s="14"/>
      <c r="L193" s="14"/>
      <c r="M193" s="14"/>
      <c r="N193" s="14"/>
      <c r="O193" s="14"/>
      <c r="P193" s="14"/>
      <c r="Q193" s="14"/>
      <c r="R193" s="14"/>
      <c r="S193" s="14"/>
      <c r="T193" s="29">
        <v>983</v>
      </c>
      <c r="U193" s="29">
        <v>978</v>
      </c>
      <c r="V193" s="29">
        <v>954</v>
      </c>
      <c r="W193" s="29">
        <v>952</v>
      </c>
      <c r="X193" s="29">
        <v>922</v>
      </c>
      <c r="Y193" s="29">
        <v>924</v>
      </c>
      <c r="Z193" s="29">
        <v>925</v>
      </c>
      <c r="AA193" s="29">
        <v>936</v>
      </c>
      <c r="AB193" s="29">
        <v>937</v>
      </c>
      <c r="AC193" s="29">
        <v>937</v>
      </c>
      <c r="AD193" s="29">
        <v>933</v>
      </c>
      <c r="AE193" s="29">
        <v>945</v>
      </c>
      <c r="AF193" s="29">
        <v>940</v>
      </c>
      <c r="AG193" s="29">
        <v>934</v>
      </c>
      <c r="AH193" s="29">
        <v>922</v>
      </c>
      <c r="AI193" s="29">
        <v>899</v>
      </c>
      <c r="AJ193" s="29">
        <v>869</v>
      </c>
      <c r="AK193" s="29">
        <v>831</v>
      </c>
      <c r="AL193" s="29">
        <v>811</v>
      </c>
      <c r="AM193" s="29">
        <v>786</v>
      </c>
      <c r="AN193" s="29">
        <v>748</v>
      </c>
      <c r="AO193" s="29">
        <v>734</v>
      </c>
      <c r="AP193" s="29">
        <v>719</v>
      </c>
      <c r="AQ193" s="29">
        <v>713</v>
      </c>
      <c r="AR193" s="29">
        <v>703</v>
      </c>
      <c r="AS193" s="29">
        <v>697</v>
      </c>
      <c r="AT193" s="29">
        <v>702</v>
      </c>
      <c r="AU193" s="29">
        <v>683</v>
      </c>
      <c r="AV193" s="57">
        <f>AV188+AV190+AV191+AV192</f>
        <v>675</v>
      </c>
      <c r="AW193" s="57">
        <f>AW188+AW190+AW191+AW192</f>
        <v>660</v>
      </c>
      <c r="AX193" s="57">
        <v>643</v>
      </c>
      <c r="AY193" s="57">
        <v>653</v>
      </c>
      <c r="AZ193" s="57">
        <v>636</v>
      </c>
      <c r="BA193" s="14">
        <v>622</v>
      </c>
      <c r="BB193" s="14"/>
      <c r="BC193" s="14"/>
      <c r="BD193" s="28"/>
      <c r="BE193" s="28"/>
      <c r="BF193" s="14"/>
      <c r="BG193" s="14"/>
      <c r="BH193" s="14"/>
      <c r="BI193" s="14"/>
    </row>
    <row r="194" spans="1:61">
      <c r="A194" s="58" t="s">
        <v>180</v>
      </c>
      <c r="B194" s="59" t="s">
        <v>174</v>
      </c>
      <c r="C194" s="58"/>
      <c r="D194" s="14"/>
      <c r="E194" s="14"/>
      <c r="F194" s="14"/>
      <c r="G194" s="14"/>
      <c r="H194" s="14"/>
      <c r="I194" s="14"/>
      <c r="J194" s="14"/>
      <c r="K194" s="14"/>
      <c r="L194" s="14"/>
      <c r="M194" s="14"/>
      <c r="N194" s="14"/>
      <c r="O194" s="14"/>
      <c r="P194" s="14"/>
      <c r="Q194" s="14"/>
      <c r="R194" s="14"/>
      <c r="S194" s="14"/>
      <c r="T194" s="29">
        <v>214991</v>
      </c>
      <c r="U194" s="29">
        <v>230361</v>
      </c>
      <c r="V194" s="29">
        <v>227844</v>
      </c>
      <c r="W194" s="29">
        <v>236975</v>
      </c>
      <c r="X194" s="29">
        <v>240572</v>
      </c>
      <c r="Y194" s="29">
        <v>258035</v>
      </c>
      <c r="Z194" s="29">
        <v>267802</v>
      </c>
      <c r="AA194" s="29">
        <v>278014</v>
      </c>
      <c r="AB194" s="5">
        <v>289121</v>
      </c>
      <c r="AC194" s="29">
        <v>302383</v>
      </c>
      <c r="AD194" s="29">
        <v>315720</v>
      </c>
      <c r="AE194" s="29">
        <v>330349</v>
      </c>
      <c r="AF194" s="29">
        <v>340205</v>
      </c>
      <c r="AG194" s="29">
        <v>348217</v>
      </c>
      <c r="AH194" s="29">
        <v>351811</v>
      </c>
      <c r="AI194" s="29">
        <v>351489</v>
      </c>
      <c r="AJ194" s="29">
        <v>342424</v>
      </c>
      <c r="AK194" s="29">
        <v>337155</v>
      </c>
      <c r="AL194" s="29">
        <v>336555</v>
      </c>
      <c r="AM194" s="29">
        <v>322716</v>
      </c>
      <c r="AN194" s="29">
        <v>294526</v>
      </c>
      <c r="AO194" s="29">
        <v>289204</v>
      </c>
      <c r="AP194" s="29">
        <v>273338</v>
      </c>
      <c r="AQ194" s="29">
        <v>266947</v>
      </c>
      <c r="AR194" s="29">
        <v>260129</v>
      </c>
      <c r="AS194" s="29">
        <v>251638</v>
      </c>
      <c r="AT194" s="29">
        <v>245250</v>
      </c>
      <c r="AU194" s="29">
        <v>233734</v>
      </c>
      <c r="AV194" s="57">
        <v>221710</v>
      </c>
      <c r="AW194" s="57">
        <v>208633</v>
      </c>
      <c r="AX194" s="57">
        <v>198251</v>
      </c>
      <c r="AY194" s="57">
        <v>196402</v>
      </c>
      <c r="AZ194" s="57">
        <v>190000</v>
      </c>
      <c r="BA194" s="57">
        <v>184198</v>
      </c>
      <c r="BB194" s="14"/>
      <c r="BC194" s="14"/>
      <c r="BD194" s="28"/>
      <c r="BE194" s="28"/>
      <c r="BF194" s="14"/>
      <c r="BG194" s="14"/>
      <c r="BH194" s="14"/>
      <c r="BI194" s="14"/>
    </row>
    <row r="195" spans="1:61">
      <c r="A195" s="58" t="s">
        <v>181</v>
      </c>
      <c r="B195" s="58"/>
      <c r="C195" s="58" t="s">
        <v>176</v>
      </c>
      <c r="D195" s="14"/>
      <c r="E195" s="14"/>
      <c r="F195" s="14"/>
      <c r="G195" s="14"/>
      <c r="H195" s="14"/>
      <c r="I195" s="14"/>
      <c r="J195" s="14"/>
      <c r="K195" s="14"/>
      <c r="L195" s="14"/>
      <c r="M195" s="14"/>
      <c r="N195" s="14"/>
      <c r="O195" s="14"/>
      <c r="P195" s="14"/>
      <c r="Q195" s="14"/>
      <c r="R195" s="14"/>
      <c r="S195" s="14"/>
      <c r="T195" s="29">
        <v>87223</v>
      </c>
      <c r="U195" s="29">
        <v>92034</v>
      </c>
      <c r="V195" s="29">
        <v>87923</v>
      </c>
      <c r="W195" s="29">
        <v>90326</v>
      </c>
      <c r="X195" s="29">
        <v>84772</v>
      </c>
      <c r="Y195" s="29">
        <v>90451</v>
      </c>
      <c r="Z195" s="29">
        <v>94272</v>
      </c>
      <c r="AA195" s="29">
        <v>97248</v>
      </c>
      <c r="AB195" s="29">
        <v>101115</v>
      </c>
      <c r="AC195" s="29">
        <v>105209</v>
      </c>
      <c r="AD195" s="29">
        <v>108054</v>
      </c>
      <c r="AE195" s="29">
        <v>109521</v>
      </c>
      <c r="AF195" s="29">
        <v>109903</v>
      </c>
      <c r="AG195" s="29">
        <v>109710</v>
      </c>
      <c r="AH195" s="29">
        <v>103335</v>
      </c>
      <c r="AI195" s="29">
        <v>102645</v>
      </c>
      <c r="AJ195" s="29">
        <v>97029</v>
      </c>
      <c r="AK195" s="29">
        <v>89536</v>
      </c>
      <c r="AL195" s="29">
        <v>80260</v>
      </c>
      <c r="AM195" s="29">
        <v>71921</v>
      </c>
      <c r="AN195" s="29">
        <v>62408</v>
      </c>
      <c r="AO195" s="29">
        <v>55908</v>
      </c>
      <c r="AP195" s="29">
        <v>48697</v>
      </c>
      <c r="AQ195" s="29">
        <v>46303</v>
      </c>
      <c r="AR195" s="29">
        <v>44096</v>
      </c>
      <c r="AS195" s="29">
        <v>40954</v>
      </c>
      <c r="AT195" s="29">
        <v>38289</v>
      </c>
      <c r="AU195" s="29">
        <v>33916</v>
      </c>
      <c r="AV195" s="57">
        <v>31300</v>
      </c>
      <c r="AW195" s="57">
        <v>26594</v>
      </c>
      <c r="AX195" s="57">
        <v>24352</v>
      </c>
      <c r="AY195" s="57">
        <v>23665</v>
      </c>
      <c r="AZ195" s="57">
        <v>22930</v>
      </c>
      <c r="BA195" s="57">
        <v>19323</v>
      </c>
      <c r="BB195" s="14"/>
      <c r="BC195" s="14"/>
      <c r="BD195" s="28"/>
      <c r="BE195" s="28"/>
      <c r="BF195" s="14"/>
      <c r="BG195" s="14"/>
      <c r="BH195" s="14"/>
      <c r="BI195" s="14"/>
    </row>
    <row r="196" spans="1:61">
      <c r="A196" s="58"/>
      <c r="B196" s="58" t="s">
        <v>177</v>
      </c>
      <c r="C196" s="58"/>
      <c r="D196" s="14"/>
      <c r="E196" s="14"/>
      <c r="F196" s="14"/>
      <c r="G196" s="14"/>
      <c r="H196" s="14"/>
      <c r="I196" s="14"/>
      <c r="J196" s="14"/>
      <c r="K196" s="14"/>
      <c r="L196" s="14"/>
      <c r="M196" s="14"/>
      <c r="N196" s="14"/>
      <c r="O196" s="14"/>
      <c r="P196" s="14"/>
      <c r="Q196" s="14"/>
      <c r="R196" s="14"/>
      <c r="S196" s="14"/>
      <c r="T196" s="29"/>
      <c r="U196" s="29"/>
      <c r="V196" s="29"/>
      <c r="W196" s="29"/>
      <c r="X196" s="29"/>
      <c r="Y196" s="29">
        <v>0</v>
      </c>
      <c r="Z196" s="29">
        <v>0</v>
      </c>
      <c r="AA196" s="29"/>
      <c r="AB196" s="29"/>
      <c r="AC196" s="29">
        <v>0</v>
      </c>
      <c r="AD196" s="29">
        <v>0</v>
      </c>
      <c r="AE196" s="29">
        <v>0</v>
      </c>
      <c r="AF196" s="29">
        <v>0</v>
      </c>
      <c r="AG196" s="29">
        <v>0</v>
      </c>
      <c r="AH196" s="29">
        <v>0</v>
      </c>
      <c r="AI196" s="29">
        <v>0</v>
      </c>
      <c r="AJ196" s="29">
        <v>0</v>
      </c>
      <c r="AK196" s="29">
        <v>0</v>
      </c>
      <c r="AL196" s="29">
        <v>0</v>
      </c>
      <c r="AM196" s="29">
        <v>0</v>
      </c>
      <c r="AN196" s="29">
        <v>0</v>
      </c>
      <c r="AO196" s="29">
        <v>0</v>
      </c>
      <c r="AP196" s="29">
        <v>0</v>
      </c>
      <c r="AQ196" s="29">
        <v>0</v>
      </c>
      <c r="AR196" s="29">
        <v>0</v>
      </c>
      <c r="AS196" s="29">
        <v>0</v>
      </c>
      <c r="AT196" s="29">
        <v>0</v>
      </c>
      <c r="AU196" s="29">
        <v>0</v>
      </c>
      <c r="AV196" s="57">
        <v>0</v>
      </c>
      <c r="AW196" s="57">
        <v>0</v>
      </c>
      <c r="AX196" s="57">
        <v>0</v>
      </c>
      <c r="AY196" s="57">
        <v>0</v>
      </c>
      <c r="AZ196" s="57">
        <v>441</v>
      </c>
      <c r="BA196" s="57">
        <v>900</v>
      </c>
      <c r="BB196" s="14"/>
      <c r="BC196" s="14"/>
      <c r="BD196" s="28"/>
      <c r="BE196" s="28"/>
      <c r="BF196" s="14"/>
      <c r="BG196" s="14"/>
      <c r="BH196" s="14"/>
      <c r="BI196" s="14"/>
    </row>
    <row r="197" spans="1:61">
      <c r="A197" s="58"/>
      <c r="B197" s="58" t="s">
        <v>178</v>
      </c>
      <c r="C197" s="58"/>
      <c r="D197" s="14"/>
      <c r="E197" s="14"/>
      <c r="F197" s="14"/>
      <c r="G197" s="14"/>
      <c r="H197" s="14"/>
      <c r="I197" s="14"/>
      <c r="J197" s="14"/>
      <c r="K197" s="14"/>
      <c r="L197" s="14"/>
      <c r="M197" s="14"/>
      <c r="N197" s="14"/>
      <c r="O197" s="14"/>
      <c r="P197" s="14"/>
      <c r="Q197" s="14"/>
      <c r="R197" s="14"/>
      <c r="S197" s="14"/>
      <c r="T197" s="29"/>
      <c r="U197" s="29"/>
      <c r="V197" s="29"/>
      <c r="W197" s="29"/>
      <c r="X197" s="29"/>
      <c r="Y197" s="29">
        <v>0</v>
      </c>
      <c r="Z197" s="29">
        <v>0</v>
      </c>
      <c r="AA197" s="29"/>
      <c r="AB197" s="29"/>
      <c r="AC197" s="29">
        <v>0</v>
      </c>
      <c r="AD197" s="29">
        <v>0</v>
      </c>
      <c r="AE197" s="29">
        <v>0</v>
      </c>
      <c r="AF197" s="29">
        <v>0</v>
      </c>
      <c r="AG197" s="29">
        <v>0</v>
      </c>
      <c r="AH197" s="29">
        <v>0</v>
      </c>
      <c r="AI197" s="29">
        <v>0</v>
      </c>
      <c r="AJ197" s="29">
        <v>0</v>
      </c>
      <c r="AK197" s="29">
        <v>0</v>
      </c>
      <c r="AL197" s="29">
        <v>0</v>
      </c>
      <c r="AM197" s="29">
        <v>0</v>
      </c>
      <c r="AN197" s="29">
        <v>0</v>
      </c>
      <c r="AO197" s="29">
        <v>0</v>
      </c>
      <c r="AP197" s="29">
        <v>0</v>
      </c>
      <c r="AQ197" s="29">
        <v>0</v>
      </c>
      <c r="AR197" s="29">
        <v>0</v>
      </c>
      <c r="AS197" s="29">
        <v>0</v>
      </c>
      <c r="AT197" s="29">
        <v>0</v>
      </c>
      <c r="AU197" s="29">
        <v>0</v>
      </c>
      <c r="AV197" s="57">
        <v>0</v>
      </c>
      <c r="AW197" s="57">
        <v>0</v>
      </c>
      <c r="AX197" s="57">
        <v>0</v>
      </c>
      <c r="AY197" s="57">
        <v>0</v>
      </c>
      <c r="AZ197" s="57">
        <v>0</v>
      </c>
      <c r="BA197" s="57">
        <v>0</v>
      </c>
      <c r="BB197" s="14"/>
      <c r="BC197" s="14"/>
      <c r="BD197" s="28"/>
      <c r="BE197" s="28"/>
      <c r="BF197" s="14"/>
      <c r="BG197" s="14"/>
      <c r="BH197" s="14"/>
      <c r="BI197" s="14"/>
    </row>
    <row r="198" spans="1:61">
      <c r="A198" s="58"/>
      <c r="B198" s="58" t="s">
        <v>179</v>
      </c>
      <c r="C198" s="58"/>
      <c r="D198" s="14"/>
      <c r="E198" s="14"/>
      <c r="F198" s="14"/>
      <c r="G198" s="14"/>
      <c r="H198" s="14"/>
      <c r="I198" s="14"/>
      <c r="J198" s="14"/>
      <c r="K198" s="14"/>
      <c r="L198" s="14"/>
      <c r="M198" s="14"/>
      <c r="N198" s="14"/>
      <c r="O198" s="14"/>
      <c r="P198" s="14"/>
      <c r="Q198" s="14"/>
      <c r="R198" s="14"/>
      <c r="S198" s="14"/>
      <c r="T198" s="29"/>
      <c r="U198" s="29"/>
      <c r="V198" s="29"/>
      <c r="W198" s="29"/>
      <c r="X198" s="29"/>
      <c r="Y198" s="29">
        <v>0</v>
      </c>
      <c r="Z198" s="29">
        <v>0</v>
      </c>
      <c r="AA198" s="29"/>
      <c r="AB198" s="29"/>
      <c r="AC198" s="29">
        <v>0</v>
      </c>
      <c r="AD198" s="29">
        <v>0</v>
      </c>
      <c r="AE198" s="29">
        <v>0</v>
      </c>
      <c r="AF198" s="29">
        <v>0</v>
      </c>
      <c r="AG198" s="29">
        <v>0</v>
      </c>
      <c r="AH198" s="29">
        <v>0</v>
      </c>
      <c r="AI198" s="29">
        <v>0</v>
      </c>
      <c r="AJ198" s="29">
        <v>0</v>
      </c>
      <c r="AK198" s="29">
        <v>0</v>
      </c>
      <c r="AL198" s="29">
        <v>0</v>
      </c>
      <c r="AM198" s="29">
        <v>0</v>
      </c>
      <c r="AN198" s="29">
        <v>0</v>
      </c>
      <c r="AO198" s="29">
        <v>0</v>
      </c>
      <c r="AP198" s="29">
        <v>0</v>
      </c>
      <c r="AQ198" s="29">
        <v>0</v>
      </c>
      <c r="AR198" s="29">
        <v>0</v>
      </c>
      <c r="AS198" s="29">
        <v>0</v>
      </c>
      <c r="AT198" s="29">
        <v>0</v>
      </c>
      <c r="AU198" s="29">
        <v>0</v>
      </c>
      <c r="AV198" s="57">
        <v>0</v>
      </c>
      <c r="AW198" s="57">
        <v>0</v>
      </c>
      <c r="AX198" s="57">
        <v>0</v>
      </c>
      <c r="AY198" s="57">
        <v>0</v>
      </c>
      <c r="AZ198" s="57">
        <v>0</v>
      </c>
      <c r="BA198" s="57">
        <v>0</v>
      </c>
      <c r="BB198" s="14"/>
      <c r="BC198" s="14"/>
      <c r="BD198" s="28"/>
      <c r="BE198" s="28"/>
      <c r="BF198" s="14"/>
      <c r="BG198" s="14"/>
      <c r="BH198" s="14"/>
      <c r="BI198" s="14"/>
    </row>
    <row r="199" spans="1:61">
      <c r="A199" s="58"/>
      <c r="B199" s="59" t="s">
        <v>90</v>
      </c>
      <c r="C199" s="58"/>
      <c r="D199" s="14"/>
      <c r="E199" s="14"/>
      <c r="F199" s="14"/>
      <c r="G199" s="14"/>
      <c r="H199" s="14"/>
      <c r="I199" s="14"/>
      <c r="J199" s="14"/>
      <c r="K199" s="14"/>
      <c r="L199" s="14"/>
      <c r="M199" s="14"/>
      <c r="N199" s="14"/>
      <c r="O199" s="14"/>
      <c r="P199" s="14"/>
      <c r="Q199" s="14"/>
      <c r="R199" s="14"/>
      <c r="S199" s="14"/>
      <c r="T199" s="29">
        <v>217991</v>
      </c>
      <c r="U199" s="29">
        <v>230361</v>
      </c>
      <c r="V199" s="29">
        <v>227844</v>
      </c>
      <c r="W199" s="29">
        <v>236975</v>
      </c>
      <c r="X199" s="29">
        <v>240572</v>
      </c>
      <c r="Y199" s="29">
        <v>258035</v>
      </c>
      <c r="Z199" s="29">
        <v>267802</v>
      </c>
      <c r="AA199" s="29">
        <v>278014</v>
      </c>
      <c r="AB199" s="29">
        <v>289121</v>
      </c>
      <c r="AC199" s="57">
        <v>302383</v>
      </c>
      <c r="AD199" s="29">
        <v>315720</v>
      </c>
      <c r="AE199" s="29">
        <v>330349</v>
      </c>
      <c r="AF199" s="29">
        <v>340205</v>
      </c>
      <c r="AG199" s="29">
        <v>348217</v>
      </c>
      <c r="AH199" s="29">
        <v>351811</v>
      </c>
      <c r="AI199" s="29">
        <v>351489</v>
      </c>
      <c r="AJ199" s="29">
        <v>342424</v>
      </c>
      <c r="AK199" s="29">
        <v>337155</v>
      </c>
      <c r="AL199" s="5">
        <v>336555</v>
      </c>
      <c r="AM199" s="29">
        <v>322716</v>
      </c>
      <c r="AN199" s="29">
        <v>294526</v>
      </c>
      <c r="AO199" s="29">
        <v>289204</v>
      </c>
      <c r="AP199" s="29">
        <v>273338</v>
      </c>
      <c r="AQ199" s="29">
        <v>266947</v>
      </c>
      <c r="AR199" s="29">
        <v>260129</v>
      </c>
      <c r="AS199" s="29">
        <v>251638</v>
      </c>
      <c r="AT199" s="29">
        <v>245250</v>
      </c>
      <c r="AU199" s="29">
        <v>233734</v>
      </c>
      <c r="AV199" s="57">
        <f>AV194+AV196+AV197+AV198</f>
        <v>221710</v>
      </c>
      <c r="AW199" s="57">
        <f>AW194+AW196+AW197+AW198</f>
        <v>208633</v>
      </c>
      <c r="AX199" s="57">
        <v>198251</v>
      </c>
      <c r="AY199" s="57">
        <v>196402</v>
      </c>
      <c r="AZ199" s="57">
        <v>190441</v>
      </c>
      <c r="BA199" s="57">
        <v>185098</v>
      </c>
      <c r="BB199" s="14"/>
      <c r="BC199" s="14"/>
      <c r="BD199" s="28"/>
      <c r="BE199" s="28"/>
      <c r="BF199" s="14"/>
      <c r="BG199" s="14"/>
      <c r="BH199" s="14"/>
      <c r="BI199" s="14"/>
    </row>
    <row r="200" spans="1:61">
      <c r="A200" s="58" t="s">
        <v>182</v>
      </c>
      <c r="B200" s="59" t="s">
        <v>174</v>
      </c>
      <c r="C200" s="58"/>
      <c r="D200" s="14"/>
      <c r="E200" s="14"/>
      <c r="F200" s="14"/>
      <c r="G200" s="14"/>
      <c r="H200" s="14"/>
      <c r="I200" s="14"/>
      <c r="J200" s="14"/>
      <c r="K200" s="14"/>
      <c r="L200" s="14"/>
      <c r="M200" s="14"/>
      <c r="N200" s="14"/>
      <c r="O200" s="14"/>
      <c r="P200" s="14"/>
      <c r="Q200" s="14"/>
      <c r="R200" s="14"/>
      <c r="S200" s="14"/>
      <c r="T200" s="5">
        <f t="shared" ref="T200:AZ202" si="76">T194/T188*1000</f>
        <v>218709.05391658191</v>
      </c>
      <c r="U200" s="5">
        <f t="shared" si="76"/>
        <v>235542.94478527605</v>
      </c>
      <c r="V200" s="5">
        <f t="shared" si="76"/>
        <v>238830.18867924527</v>
      </c>
      <c r="W200" s="5">
        <f t="shared" si="76"/>
        <v>248923.31932773109</v>
      </c>
      <c r="X200" s="5">
        <f t="shared" si="76"/>
        <v>260924.07809110632</v>
      </c>
      <c r="Y200" s="5">
        <f t="shared" si="76"/>
        <v>279258.65800865804</v>
      </c>
      <c r="Z200" s="5">
        <f t="shared" si="76"/>
        <v>289515.67567567568</v>
      </c>
      <c r="AA200" s="5">
        <f t="shared" si="76"/>
        <v>297023.50427350425</v>
      </c>
      <c r="AB200" s="5">
        <f t="shared" si="76"/>
        <v>308560.29882604053</v>
      </c>
      <c r="AC200" s="5">
        <f t="shared" si="76"/>
        <v>322713.98078975454</v>
      </c>
      <c r="AD200" s="5">
        <f t="shared" si="76"/>
        <v>338392.28295819939</v>
      </c>
      <c r="AE200" s="5">
        <f t="shared" si="76"/>
        <v>349575.66137566138</v>
      </c>
      <c r="AF200" s="5">
        <f t="shared" si="76"/>
        <v>361920.21276595746</v>
      </c>
      <c r="AG200" s="5">
        <f t="shared" si="76"/>
        <v>372823.34047109209</v>
      </c>
      <c r="AH200" s="5">
        <f t="shared" si="76"/>
        <v>381573.75271149672</v>
      </c>
      <c r="AI200" s="5">
        <f t="shared" si="76"/>
        <v>390977.75305895443</v>
      </c>
      <c r="AJ200" s="5">
        <f t="shared" si="76"/>
        <v>394043.72842347529</v>
      </c>
      <c r="AK200" s="5">
        <f t="shared" si="76"/>
        <v>405722.02166064986</v>
      </c>
      <c r="AL200" s="5">
        <f t="shared" si="76"/>
        <v>414987.66954377311</v>
      </c>
      <c r="AM200" s="5">
        <f t="shared" si="76"/>
        <v>410580.15267175576</v>
      </c>
      <c r="AN200" s="5">
        <f t="shared" si="76"/>
        <v>393751.33689839573</v>
      </c>
      <c r="AO200" s="5">
        <f t="shared" si="76"/>
        <v>394010.89918256132</v>
      </c>
      <c r="AP200" s="5">
        <f t="shared" si="76"/>
        <v>380164.11682892911</v>
      </c>
      <c r="AQ200" s="5">
        <f t="shared" si="76"/>
        <v>374399.71949509118</v>
      </c>
      <c r="AR200" s="5">
        <f t="shared" si="76"/>
        <v>370027.02702702704</v>
      </c>
      <c r="AS200" s="5">
        <f t="shared" si="76"/>
        <v>361030.12912482064</v>
      </c>
      <c r="AT200" s="5">
        <f t="shared" si="76"/>
        <v>349358.97435897437</v>
      </c>
      <c r="AU200" s="5">
        <f t="shared" si="76"/>
        <v>342216.69106881402</v>
      </c>
      <c r="AV200" s="5">
        <f t="shared" si="76"/>
        <v>328459.25925925927</v>
      </c>
      <c r="AW200" s="5">
        <f t="shared" si="76"/>
        <v>316110.60606060608</v>
      </c>
      <c r="AX200" s="5">
        <f t="shared" si="76"/>
        <v>308321.92846034211</v>
      </c>
      <c r="AY200" s="5">
        <f t="shared" si="76"/>
        <v>300768.75957120978</v>
      </c>
      <c r="AZ200" s="5">
        <f t="shared" si="76"/>
        <v>299212.59842519683</v>
      </c>
      <c r="BA200" s="5">
        <f t="shared" ref="BA200" si="77">BA194/BA188*1000</f>
        <v>297093.54838709673</v>
      </c>
      <c r="BB200" s="14"/>
      <c r="BC200" s="14"/>
      <c r="BD200" s="28"/>
      <c r="BE200" s="28"/>
      <c r="BF200" s="14"/>
      <c r="BG200" s="14"/>
      <c r="BH200" s="14"/>
      <c r="BI200" s="14"/>
    </row>
    <row r="201" spans="1:61">
      <c r="A201" s="58" t="s">
        <v>183</v>
      </c>
      <c r="B201" s="58"/>
      <c r="C201" s="58" t="s">
        <v>176</v>
      </c>
      <c r="D201" s="14"/>
      <c r="E201" s="14"/>
      <c r="F201" s="14"/>
      <c r="G201" s="14"/>
      <c r="H201" s="14"/>
      <c r="I201" s="14"/>
      <c r="J201" s="14"/>
      <c r="K201" s="14"/>
      <c r="L201" s="14"/>
      <c r="M201" s="14"/>
      <c r="N201" s="14"/>
      <c r="O201" s="14"/>
      <c r="P201" s="14"/>
      <c r="Q201" s="14"/>
      <c r="R201" s="14"/>
      <c r="S201" s="14"/>
      <c r="T201" s="5">
        <f t="shared" si="76"/>
        <v>231976.06382978722</v>
      </c>
      <c r="U201" s="5">
        <f t="shared" si="76"/>
        <v>249414.63414634144</v>
      </c>
      <c r="V201" s="5">
        <f t="shared" si="76"/>
        <v>251208.57142857142</v>
      </c>
      <c r="W201" s="5">
        <f t="shared" si="76"/>
        <v>263341.1078717201</v>
      </c>
      <c r="X201" s="5">
        <f t="shared" si="76"/>
        <v>272578.77813504823</v>
      </c>
      <c r="Y201" s="5">
        <f t="shared" si="76"/>
        <v>288980.83067092655</v>
      </c>
      <c r="Z201" s="5">
        <f t="shared" si="76"/>
        <v>296452.83018867922</v>
      </c>
      <c r="AA201" s="5">
        <f t="shared" si="76"/>
        <v>304852.66457680252</v>
      </c>
      <c r="AB201" s="5">
        <f t="shared" si="76"/>
        <v>317971.69811320753</v>
      </c>
      <c r="AC201" s="5">
        <f t="shared" si="76"/>
        <v>331889.58990536275</v>
      </c>
      <c r="AD201" s="5">
        <f t="shared" si="76"/>
        <v>349689.32038834953</v>
      </c>
      <c r="AE201" s="5">
        <f t="shared" si="76"/>
        <v>359085.24590163934</v>
      </c>
      <c r="AF201" s="5">
        <f t="shared" si="76"/>
        <v>371293.91891891888</v>
      </c>
      <c r="AG201" s="5">
        <f t="shared" si="76"/>
        <v>379619.37716262974</v>
      </c>
      <c r="AH201" s="5">
        <f t="shared" si="76"/>
        <v>387022.47191011236</v>
      </c>
      <c r="AI201" s="5">
        <f t="shared" si="76"/>
        <v>396312.7413127413</v>
      </c>
      <c r="AJ201" s="5">
        <f t="shared" si="76"/>
        <v>407684.87394957984</v>
      </c>
      <c r="AK201" s="5">
        <f t="shared" si="76"/>
        <v>416446.51162790699</v>
      </c>
      <c r="AL201" s="5">
        <f t="shared" si="76"/>
        <v>422421.05263157893</v>
      </c>
      <c r="AM201" s="5">
        <f t="shared" si="76"/>
        <v>418145.34883720934</v>
      </c>
      <c r="AN201" s="5">
        <f t="shared" si="76"/>
        <v>405246.75324675324</v>
      </c>
      <c r="AO201" s="5">
        <f t="shared" si="76"/>
        <v>405130.4347826087</v>
      </c>
      <c r="AP201" s="5">
        <f t="shared" si="76"/>
        <v>392717.74193548382</v>
      </c>
      <c r="AQ201" s="5">
        <f t="shared" si="76"/>
        <v>385858.33333333337</v>
      </c>
      <c r="AR201" s="5">
        <f t="shared" si="76"/>
        <v>383443.47826086957</v>
      </c>
      <c r="AS201" s="5">
        <f t="shared" si="76"/>
        <v>368954.95495495491</v>
      </c>
      <c r="AT201" s="5">
        <f t="shared" si="76"/>
        <v>357841.1214953271</v>
      </c>
      <c r="AU201" s="5">
        <f t="shared" si="76"/>
        <v>360808.51063829788</v>
      </c>
      <c r="AV201" s="5">
        <f t="shared" si="76"/>
        <v>355681.81818181818</v>
      </c>
      <c r="AW201" s="5">
        <f t="shared" si="76"/>
        <v>340948.71794871794</v>
      </c>
      <c r="AX201" s="5">
        <f t="shared" si="76"/>
        <v>338222.22222222225</v>
      </c>
      <c r="AY201" s="5">
        <f t="shared" si="76"/>
        <v>338071.42857142858</v>
      </c>
      <c r="AZ201" s="5">
        <f t="shared" si="76"/>
        <v>342238.80597014923</v>
      </c>
      <c r="BA201" s="5">
        <f t="shared" ref="BA201" si="78">BA195/BA189*1000</f>
        <v>339000</v>
      </c>
      <c r="BB201" s="14"/>
      <c r="BC201" s="14"/>
      <c r="BD201" s="28"/>
      <c r="BE201" s="28"/>
      <c r="BF201" s="14"/>
      <c r="BG201" s="14"/>
      <c r="BH201" s="14"/>
      <c r="BI201" s="14"/>
    </row>
    <row r="202" spans="1:61">
      <c r="A202" s="58"/>
      <c r="B202" s="58" t="s">
        <v>177</v>
      </c>
      <c r="C202" s="58"/>
      <c r="D202" s="14"/>
      <c r="E202" s="14"/>
      <c r="F202" s="14"/>
      <c r="G202" s="14"/>
      <c r="H202" s="14"/>
      <c r="I202" s="14"/>
      <c r="J202" s="14"/>
      <c r="K202" s="14"/>
      <c r="L202" s="14"/>
      <c r="M202" s="14"/>
      <c r="N202" s="14"/>
      <c r="O202" s="14"/>
      <c r="P202" s="14"/>
      <c r="Q202" s="14"/>
      <c r="R202" s="14"/>
      <c r="S202" s="14"/>
      <c r="T202" s="14"/>
      <c r="U202" s="14"/>
      <c r="V202" s="14"/>
      <c r="W202" s="14"/>
      <c r="X202" s="14"/>
      <c r="Y202" s="5"/>
      <c r="Z202" s="29"/>
      <c r="AA202" s="29"/>
      <c r="AB202" s="29"/>
      <c r="AC202" s="14">
        <v>0</v>
      </c>
      <c r="AD202" s="14">
        <v>0</v>
      </c>
      <c r="AE202" s="14">
        <v>0</v>
      </c>
      <c r="AF202" s="14">
        <v>0</v>
      </c>
      <c r="AG202" s="14">
        <v>0</v>
      </c>
      <c r="AH202" s="14">
        <v>0</v>
      </c>
      <c r="AI202" s="14">
        <v>0</v>
      </c>
      <c r="AJ202" s="14">
        <v>0</v>
      </c>
      <c r="AK202" s="14">
        <v>0</v>
      </c>
      <c r="AL202" s="14">
        <v>0</v>
      </c>
      <c r="AM202" s="14">
        <v>0</v>
      </c>
      <c r="AN202" s="14">
        <v>0</v>
      </c>
      <c r="AO202" s="14">
        <v>0</v>
      </c>
      <c r="AP202" s="14">
        <v>0</v>
      </c>
      <c r="AQ202" s="14">
        <v>0</v>
      </c>
      <c r="AR202" s="14">
        <v>0</v>
      </c>
      <c r="AS202" s="14">
        <v>0</v>
      </c>
      <c r="AT202" s="14">
        <v>0</v>
      </c>
      <c r="AU202" s="14">
        <v>0</v>
      </c>
      <c r="AV202" s="14">
        <v>0</v>
      </c>
      <c r="AW202" s="14">
        <v>0</v>
      </c>
      <c r="AX202" s="14">
        <v>0</v>
      </c>
      <c r="AY202" s="14">
        <v>0</v>
      </c>
      <c r="AZ202" s="5">
        <f t="shared" si="76"/>
        <v>441000</v>
      </c>
      <c r="BA202" s="5">
        <f t="shared" ref="BA202" si="79">BA196/BA190*1000</f>
        <v>450000</v>
      </c>
      <c r="BB202" s="14"/>
      <c r="BC202" s="14"/>
      <c r="BD202" s="28"/>
      <c r="BE202" s="28"/>
      <c r="BF202" s="14"/>
      <c r="BG202" s="14"/>
      <c r="BH202" s="14"/>
      <c r="BI202" s="14"/>
    </row>
    <row r="203" spans="1:61">
      <c r="A203" s="58"/>
      <c r="B203" s="58" t="s">
        <v>178</v>
      </c>
      <c r="C203" s="58"/>
      <c r="D203" s="14"/>
      <c r="E203" s="14"/>
      <c r="F203" s="14"/>
      <c r="G203" s="14"/>
      <c r="H203" s="14"/>
      <c r="I203" s="14"/>
      <c r="J203" s="14"/>
      <c r="K203" s="14"/>
      <c r="L203" s="14"/>
      <c r="M203" s="14"/>
      <c r="N203" s="14"/>
      <c r="O203" s="14"/>
      <c r="P203" s="14"/>
      <c r="Q203" s="14"/>
      <c r="R203" s="14"/>
      <c r="S203" s="14"/>
      <c r="T203" s="14"/>
      <c r="U203" s="14"/>
      <c r="V203" s="14"/>
      <c r="W203" s="14"/>
      <c r="X203" s="14"/>
      <c r="Y203" s="5"/>
      <c r="Z203" s="14"/>
      <c r="AA203" s="14"/>
      <c r="AB203" s="14"/>
      <c r="AC203" s="14">
        <v>0</v>
      </c>
      <c r="AD203" s="14">
        <v>0</v>
      </c>
      <c r="AE203" s="14">
        <v>0</v>
      </c>
      <c r="AF203" s="14">
        <v>0</v>
      </c>
      <c r="AG203" s="14">
        <v>0</v>
      </c>
      <c r="AH203" s="14">
        <v>0</v>
      </c>
      <c r="AI203" s="14">
        <v>0</v>
      </c>
      <c r="AJ203" s="14">
        <v>0</v>
      </c>
      <c r="AK203" s="14">
        <v>0</v>
      </c>
      <c r="AL203" s="14">
        <v>0</v>
      </c>
      <c r="AM203" s="14">
        <v>0</v>
      </c>
      <c r="AN203" s="14">
        <v>0</v>
      </c>
      <c r="AO203" s="14">
        <v>0</v>
      </c>
      <c r="AP203" s="14">
        <v>0</v>
      </c>
      <c r="AQ203" s="14">
        <v>0</v>
      </c>
      <c r="AR203" s="14">
        <v>0</v>
      </c>
      <c r="AS203" s="14">
        <v>0</v>
      </c>
      <c r="AT203" s="14">
        <v>0</v>
      </c>
      <c r="AU203" s="14">
        <v>0</v>
      </c>
      <c r="AV203" s="14">
        <v>0</v>
      </c>
      <c r="AW203" s="14">
        <v>0</v>
      </c>
      <c r="AX203" s="14">
        <v>0</v>
      </c>
      <c r="AY203" s="14">
        <v>0</v>
      </c>
      <c r="AZ203" s="14">
        <v>0</v>
      </c>
      <c r="BA203" s="14">
        <v>0</v>
      </c>
      <c r="BB203" s="14"/>
      <c r="BC203" s="14"/>
      <c r="BD203" s="28"/>
      <c r="BE203" s="28"/>
      <c r="BF203" s="14"/>
      <c r="BG203" s="14"/>
      <c r="BH203" s="14"/>
      <c r="BI203" s="14"/>
    </row>
    <row r="204" spans="1:61">
      <c r="A204" s="58"/>
      <c r="B204" s="58" t="s">
        <v>179</v>
      </c>
      <c r="C204" s="58"/>
      <c r="D204" s="14"/>
      <c r="E204" s="14"/>
      <c r="F204" s="14"/>
      <c r="G204" s="14"/>
      <c r="H204" s="14"/>
      <c r="I204" s="14"/>
      <c r="J204" s="14"/>
      <c r="K204" s="14"/>
      <c r="L204" s="14"/>
      <c r="M204" s="14"/>
      <c r="N204" s="14"/>
      <c r="O204" s="14"/>
      <c r="P204" s="14"/>
      <c r="Q204" s="14"/>
      <c r="R204" s="14"/>
      <c r="S204" s="14"/>
      <c r="T204" s="14"/>
      <c r="U204" s="14"/>
      <c r="V204" s="14"/>
      <c r="W204" s="14"/>
      <c r="X204" s="14"/>
      <c r="Y204" s="5"/>
      <c r="Z204" s="14"/>
      <c r="AA204" s="14"/>
      <c r="AB204" s="14"/>
      <c r="AC204" s="14">
        <v>0</v>
      </c>
      <c r="AD204" s="14">
        <v>0</v>
      </c>
      <c r="AE204" s="14">
        <v>0</v>
      </c>
      <c r="AF204" s="14">
        <v>0</v>
      </c>
      <c r="AG204" s="14">
        <v>0</v>
      </c>
      <c r="AH204" s="14">
        <v>0</v>
      </c>
      <c r="AI204" s="14">
        <v>0</v>
      </c>
      <c r="AJ204" s="14">
        <v>0</v>
      </c>
      <c r="AK204" s="14">
        <v>0</v>
      </c>
      <c r="AL204" s="14">
        <v>0</v>
      </c>
      <c r="AM204" s="14">
        <v>0</v>
      </c>
      <c r="AN204" s="14">
        <v>0</v>
      </c>
      <c r="AO204" s="14">
        <v>0</v>
      </c>
      <c r="AP204" s="14">
        <v>0</v>
      </c>
      <c r="AQ204" s="14">
        <v>0</v>
      </c>
      <c r="AR204" s="14">
        <v>0</v>
      </c>
      <c r="AS204" s="14">
        <v>0</v>
      </c>
      <c r="AT204" s="14">
        <v>0</v>
      </c>
      <c r="AU204" s="14">
        <v>0</v>
      </c>
      <c r="AV204" s="14">
        <v>0</v>
      </c>
      <c r="AW204" s="14">
        <v>0</v>
      </c>
      <c r="AX204" s="14">
        <v>0</v>
      </c>
      <c r="AY204" s="14">
        <v>0</v>
      </c>
      <c r="AZ204" s="14">
        <v>0</v>
      </c>
      <c r="BA204" s="14">
        <v>0</v>
      </c>
      <c r="BB204" s="14"/>
      <c r="BC204" s="14"/>
      <c r="BD204" s="28"/>
      <c r="BE204" s="28"/>
      <c r="BF204" s="14"/>
      <c r="BG204" s="14"/>
      <c r="BH204" s="14"/>
      <c r="BI204" s="14"/>
    </row>
    <row r="205" spans="1:61">
      <c r="A205" s="58"/>
      <c r="B205" s="59" t="s">
        <v>90</v>
      </c>
      <c r="C205" s="58"/>
      <c r="D205" s="14"/>
      <c r="E205" s="14"/>
      <c r="F205" s="14"/>
      <c r="G205" s="14"/>
      <c r="H205" s="14"/>
      <c r="I205" s="14"/>
      <c r="J205" s="14"/>
      <c r="K205" s="14"/>
      <c r="L205" s="14"/>
      <c r="M205" s="14"/>
      <c r="N205" s="14"/>
      <c r="O205" s="14"/>
      <c r="P205" s="14"/>
      <c r="Q205" s="14"/>
      <c r="R205" s="14"/>
      <c r="S205" s="14"/>
      <c r="T205" s="5">
        <f t="shared" ref="T205:AY205" si="80">T199/T193*1000</f>
        <v>221760.93591047815</v>
      </c>
      <c r="U205" s="5">
        <f t="shared" si="80"/>
        <v>235542.94478527605</v>
      </c>
      <c r="V205" s="5">
        <f t="shared" si="80"/>
        <v>238830.18867924527</v>
      </c>
      <c r="W205" s="5">
        <f t="shared" si="80"/>
        <v>248923.31932773109</v>
      </c>
      <c r="X205" s="5">
        <f t="shared" si="80"/>
        <v>260924.07809110632</v>
      </c>
      <c r="Y205" s="5">
        <f t="shared" si="80"/>
        <v>279258.65800865804</v>
      </c>
      <c r="Z205" s="5">
        <f t="shared" si="80"/>
        <v>289515.67567567568</v>
      </c>
      <c r="AA205" s="5">
        <f t="shared" si="80"/>
        <v>297023.50427350425</v>
      </c>
      <c r="AB205" s="5">
        <f t="shared" si="80"/>
        <v>308560.29882604053</v>
      </c>
      <c r="AC205" s="5">
        <f t="shared" si="80"/>
        <v>322713.98078975454</v>
      </c>
      <c r="AD205" s="5">
        <f t="shared" si="80"/>
        <v>338392.28295819939</v>
      </c>
      <c r="AE205" s="5">
        <f t="shared" si="80"/>
        <v>349575.66137566138</v>
      </c>
      <c r="AF205" s="5">
        <f t="shared" si="80"/>
        <v>361920.21276595746</v>
      </c>
      <c r="AG205" s="5">
        <f t="shared" si="80"/>
        <v>372823.34047109209</v>
      </c>
      <c r="AH205" s="5">
        <f t="shared" si="80"/>
        <v>381573.75271149672</v>
      </c>
      <c r="AI205" s="5">
        <f t="shared" si="80"/>
        <v>390977.75305895443</v>
      </c>
      <c r="AJ205" s="5">
        <f t="shared" si="80"/>
        <v>394043.72842347529</v>
      </c>
      <c r="AK205" s="5">
        <f t="shared" si="80"/>
        <v>405722.02166064986</v>
      </c>
      <c r="AL205" s="5">
        <f t="shared" si="80"/>
        <v>414987.66954377311</v>
      </c>
      <c r="AM205" s="5">
        <f t="shared" si="80"/>
        <v>410580.15267175576</v>
      </c>
      <c r="AN205" s="5">
        <f t="shared" si="80"/>
        <v>393751.33689839573</v>
      </c>
      <c r="AO205" s="5">
        <f t="shared" si="80"/>
        <v>394010.89918256132</v>
      </c>
      <c r="AP205" s="5">
        <f t="shared" si="80"/>
        <v>380164.11682892911</v>
      </c>
      <c r="AQ205" s="5">
        <f t="shared" si="80"/>
        <v>374399.71949509118</v>
      </c>
      <c r="AR205" s="5">
        <f t="shared" si="80"/>
        <v>370027.02702702704</v>
      </c>
      <c r="AS205" s="5">
        <f t="shared" si="80"/>
        <v>361030.12912482064</v>
      </c>
      <c r="AT205" s="5">
        <f t="shared" si="80"/>
        <v>349358.97435897437</v>
      </c>
      <c r="AU205" s="5">
        <f t="shared" si="80"/>
        <v>342216.69106881402</v>
      </c>
      <c r="AV205" s="5">
        <f t="shared" si="80"/>
        <v>328459.25925925927</v>
      </c>
      <c r="AW205" s="5">
        <f t="shared" si="80"/>
        <v>316110.60606060608</v>
      </c>
      <c r="AX205" s="5">
        <f t="shared" si="80"/>
        <v>308321.92846034211</v>
      </c>
      <c r="AY205" s="5">
        <f t="shared" si="80"/>
        <v>300768.75957120978</v>
      </c>
      <c r="AZ205" s="5">
        <f>AZ199/AZ193*1000</f>
        <v>299435.534591195</v>
      </c>
      <c r="BA205" s="5">
        <f>BA199/BA193*1000</f>
        <v>297585.20900321542</v>
      </c>
      <c r="BB205" s="14"/>
      <c r="BC205" s="14"/>
      <c r="BD205" s="28"/>
      <c r="BE205" s="28"/>
      <c r="BF205" s="14"/>
      <c r="BG205" s="14"/>
      <c r="BH205" s="14"/>
      <c r="BI205" s="14"/>
    </row>
    <row r="206" spans="1:61">
      <c r="A206" s="14" t="s">
        <v>184</v>
      </c>
      <c r="B206" s="14" t="s">
        <v>103</v>
      </c>
      <c r="C206" s="14" t="s">
        <v>185</v>
      </c>
      <c r="D206" s="14"/>
      <c r="E206" s="14"/>
      <c r="F206" s="14"/>
      <c r="G206" s="14"/>
      <c r="H206" s="14"/>
      <c r="I206" s="14"/>
      <c r="J206" s="14"/>
      <c r="K206" s="14"/>
      <c r="L206" s="14"/>
      <c r="M206" s="14"/>
      <c r="N206" s="14"/>
      <c r="O206" s="14"/>
      <c r="P206" s="14"/>
      <c r="Q206" s="14"/>
      <c r="R206" s="14"/>
      <c r="S206" s="14"/>
      <c r="T206" s="14"/>
      <c r="U206" s="14"/>
      <c r="V206" s="14"/>
      <c r="W206" s="14"/>
      <c r="X206" s="14"/>
      <c r="Y206" s="29"/>
      <c r="Z206" s="29"/>
      <c r="AA206" s="29"/>
      <c r="AB206" s="29"/>
      <c r="AC206" s="29">
        <v>150724</v>
      </c>
      <c r="AD206" s="29">
        <v>140487</v>
      </c>
      <c r="AE206" s="29">
        <v>66534</v>
      </c>
      <c r="AF206" s="29">
        <v>31072</v>
      </c>
      <c r="AG206" s="29">
        <v>41426</v>
      </c>
      <c r="AH206" s="29">
        <v>13814</v>
      </c>
      <c r="AI206" s="29">
        <v>14966</v>
      </c>
      <c r="AJ206" s="29">
        <v>-71392</v>
      </c>
      <c r="AK206" s="29">
        <v>127602</v>
      </c>
      <c r="AL206" s="29">
        <v>-33709</v>
      </c>
      <c r="AM206" s="29">
        <v>48938</v>
      </c>
      <c r="AN206" s="29">
        <v>68246</v>
      </c>
      <c r="AO206" s="29">
        <v>187418</v>
      </c>
      <c r="AP206" s="29">
        <v>-56211</v>
      </c>
      <c r="AQ206" s="29">
        <v>8760</v>
      </c>
      <c r="AR206" s="29">
        <v>6121</v>
      </c>
      <c r="AS206" s="29">
        <v>35265</v>
      </c>
      <c r="AT206" s="29">
        <v>190984</v>
      </c>
      <c r="AU206" s="29">
        <v>86712</v>
      </c>
      <c r="AV206" s="5">
        <v>140658</v>
      </c>
      <c r="AW206" s="5">
        <v>223914</v>
      </c>
      <c r="AX206" s="5">
        <v>7850</v>
      </c>
      <c r="AY206" s="5">
        <v>-78807</v>
      </c>
      <c r="AZ206" s="5">
        <v>-21774</v>
      </c>
      <c r="BA206" s="5">
        <v>-131508</v>
      </c>
      <c r="BB206" s="14"/>
      <c r="BC206" s="14"/>
      <c r="BD206" s="28"/>
      <c r="BE206" s="28"/>
      <c r="BF206" s="14"/>
      <c r="BG206" s="14"/>
      <c r="BH206" s="14"/>
      <c r="BI206" s="14"/>
    </row>
    <row r="207" spans="1:61">
      <c r="A207" s="14"/>
      <c r="B207" s="14"/>
      <c r="C207" s="14" t="s">
        <v>186</v>
      </c>
      <c r="D207" s="14"/>
      <c r="E207" s="14"/>
      <c r="F207" s="14"/>
      <c r="G207" s="14"/>
      <c r="H207" s="14"/>
      <c r="I207" s="14"/>
      <c r="J207" s="14"/>
      <c r="K207" s="14"/>
      <c r="L207" s="14"/>
      <c r="M207" s="14"/>
      <c r="N207" s="14"/>
      <c r="O207" s="14"/>
      <c r="P207" s="14"/>
      <c r="Q207" s="14"/>
      <c r="R207" s="14"/>
      <c r="S207" s="14"/>
      <c r="T207" s="14"/>
      <c r="U207" s="14"/>
      <c r="V207" s="14"/>
      <c r="W207" s="14"/>
      <c r="X207" s="14"/>
      <c r="Y207" s="29"/>
      <c r="Z207" s="29"/>
      <c r="AA207" s="29"/>
      <c r="AB207" s="29"/>
      <c r="AC207" s="29">
        <v>-14715</v>
      </c>
      <c r="AD207" s="29">
        <v>4385</v>
      </c>
      <c r="AE207" s="29">
        <v>24862</v>
      </c>
      <c r="AF207" s="29">
        <v>43308</v>
      </c>
      <c r="AG207" s="29">
        <v>65681</v>
      </c>
      <c r="AH207" s="29">
        <v>-44107</v>
      </c>
      <c r="AI207" s="29">
        <v>37901</v>
      </c>
      <c r="AJ207" s="29">
        <v>-44594</v>
      </c>
      <c r="AK207" s="29">
        <v>886</v>
      </c>
      <c r="AL207" s="29">
        <v>-35880</v>
      </c>
      <c r="AM207" s="29">
        <v>-49462</v>
      </c>
      <c r="AN207" s="29">
        <v>953</v>
      </c>
      <c r="AO207" s="29">
        <v>77353</v>
      </c>
      <c r="AP207" s="29">
        <v>134824</v>
      </c>
      <c r="AQ207" s="29">
        <v>-124435</v>
      </c>
      <c r="AR207" s="29">
        <v>-61789</v>
      </c>
      <c r="AS207" s="29">
        <v>29888</v>
      </c>
      <c r="AT207" s="29">
        <v>-28104</v>
      </c>
      <c r="AU207" s="29">
        <v>-9749</v>
      </c>
      <c r="AV207" s="5">
        <v>4434</v>
      </c>
      <c r="AW207" s="5">
        <v>6507</v>
      </c>
      <c r="AX207" s="5">
        <v>0</v>
      </c>
      <c r="AY207" s="88"/>
      <c r="AZ207" s="88"/>
      <c r="BA207" s="88"/>
      <c r="BB207" s="14"/>
      <c r="BC207" s="14"/>
      <c r="BD207" s="28"/>
      <c r="BE207" s="28"/>
      <c r="BF207" s="14"/>
      <c r="BG207" s="14"/>
      <c r="BH207" s="14"/>
      <c r="BI207" s="14"/>
    </row>
    <row r="208" spans="1:61">
      <c r="A208" s="14" t="s">
        <v>278</v>
      </c>
      <c r="B208" s="14"/>
      <c r="C208" s="14" t="s">
        <v>188</v>
      </c>
      <c r="D208" s="14"/>
      <c r="E208" s="14"/>
      <c r="F208" s="14"/>
      <c r="G208" s="14"/>
      <c r="H208" s="14"/>
      <c r="I208" s="14"/>
      <c r="J208" s="14"/>
      <c r="K208" s="14"/>
      <c r="L208" s="14"/>
      <c r="M208" s="14"/>
      <c r="N208" s="14"/>
      <c r="O208" s="14"/>
      <c r="P208" s="14"/>
      <c r="Q208" s="14"/>
      <c r="R208" s="14"/>
      <c r="S208" s="14"/>
      <c r="T208" s="69"/>
      <c r="U208" s="69"/>
      <c r="V208" s="69"/>
      <c r="W208" s="69"/>
      <c r="X208" s="69"/>
      <c r="Y208" s="69"/>
      <c r="Z208" s="69"/>
      <c r="AA208" s="69"/>
      <c r="AB208" s="88"/>
      <c r="AC208" s="88"/>
      <c r="AD208" s="88"/>
      <c r="AE208" s="88"/>
      <c r="AF208" s="88"/>
      <c r="AG208" s="88"/>
      <c r="AH208" s="88"/>
      <c r="AI208" s="88"/>
      <c r="AJ208" s="88"/>
      <c r="AK208" s="88"/>
      <c r="AL208" s="88"/>
      <c r="AM208" s="88"/>
      <c r="AN208" s="29">
        <v>227160</v>
      </c>
      <c r="AO208" s="29">
        <v>79780</v>
      </c>
      <c r="AP208" s="29">
        <v>13233</v>
      </c>
      <c r="AQ208" s="29">
        <v>81997</v>
      </c>
      <c r="AR208" s="29">
        <v>74713</v>
      </c>
      <c r="AS208" s="29">
        <v>71270</v>
      </c>
      <c r="AT208" s="29">
        <v>172496</v>
      </c>
      <c r="AU208" s="29">
        <v>109021</v>
      </c>
      <c r="AV208" s="5">
        <v>88640</v>
      </c>
      <c r="AW208" s="5">
        <v>82673</v>
      </c>
      <c r="AX208" s="5">
        <v>78048</v>
      </c>
      <c r="AY208" s="5">
        <v>47615</v>
      </c>
      <c r="AZ208" s="5">
        <v>82912</v>
      </c>
      <c r="BA208" s="5">
        <v>93465</v>
      </c>
      <c r="BB208" s="14"/>
      <c r="BC208" s="14"/>
      <c r="BD208" s="28"/>
      <c r="BE208" s="28"/>
      <c r="BF208" s="14"/>
      <c r="BG208" s="14"/>
      <c r="BH208" s="14"/>
      <c r="BI208" s="14"/>
    </row>
    <row r="209" spans="1:61">
      <c r="A209" s="14"/>
      <c r="B209" s="14"/>
      <c r="C209" s="14" t="s">
        <v>287</v>
      </c>
      <c r="D209" s="14"/>
      <c r="E209" s="14"/>
      <c r="F209" s="14"/>
      <c r="G209" s="14"/>
      <c r="H209" s="14"/>
      <c r="I209" s="14"/>
      <c r="J209" s="14"/>
      <c r="K209" s="14"/>
      <c r="L209" s="14"/>
      <c r="M209" s="14"/>
      <c r="N209" s="14"/>
      <c r="O209" s="14"/>
      <c r="P209" s="14"/>
      <c r="Q209" s="14"/>
      <c r="R209" s="14"/>
      <c r="S209" s="14"/>
      <c r="T209" s="69"/>
      <c r="U209" s="69"/>
      <c r="V209" s="69"/>
      <c r="W209" s="69"/>
      <c r="X209" s="69"/>
      <c r="Y209" s="69"/>
      <c r="Z209" s="69"/>
      <c r="AA209" s="69"/>
      <c r="AB209" s="88"/>
      <c r="AC209" s="88"/>
      <c r="AD209" s="88"/>
      <c r="AE209" s="88"/>
      <c r="AF209" s="88"/>
      <c r="AG209" s="88"/>
      <c r="AH209" s="88"/>
      <c r="AI209" s="88"/>
      <c r="AJ209" s="88"/>
      <c r="AK209" s="88"/>
      <c r="AL209" s="88"/>
      <c r="AM209" s="88"/>
      <c r="AN209" s="88"/>
      <c r="AO209" s="88"/>
      <c r="AP209" s="88"/>
      <c r="AQ209" s="88"/>
      <c r="AR209" s="88"/>
      <c r="AS209" s="88"/>
      <c r="AT209" s="88"/>
      <c r="AU209" s="55"/>
      <c r="AV209" s="5">
        <v>0</v>
      </c>
      <c r="AW209" s="5">
        <v>13839</v>
      </c>
      <c r="AX209" s="5">
        <v>3338</v>
      </c>
      <c r="AY209" s="5">
        <v>18924</v>
      </c>
      <c r="AZ209" s="5">
        <v>6547</v>
      </c>
      <c r="BA209" s="5">
        <v>10249</v>
      </c>
      <c r="BB209" s="14"/>
      <c r="BC209" s="14"/>
      <c r="BD209" s="28"/>
      <c r="BE209" s="28"/>
      <c r="BF209" s="14"/>
      <c r="BG209" s="14"/>
      <c r="BH209" s="14"/>
      <c r="BI209" s="14"/>
    </row>
    <row r="210" spans="1:61">
      <c r="A210" s="14"/>
      <c r="B210" s="14"/>
      <c r="C210" s="14" t="s">
        <v>187</v>
      </c>
      <c r="D210" s="14"/>
      <c r="E210" s="14"/>
      <c r="F210" s="14"/>
      <c r="G210" s="14"/>
      <c r="H210" s="14"/>
      <c r="I210" s="14"/>
      <c r="J210" s="14"/>
      <c r="K210" s="14"/>
      <c r="L210" s="14"/>
      <c r="M210" s="14"/>
      <c r="N210" s="14"/>
      <c r="O210" s="14"/>
      <c r="P210" s="14"/>
      <c r="Q210" s="14"/>
      <c r="R210" s="14"/>
      <c r="S210" s="14"/>
      <c r="T210" s="14"/>
      <c r="U210" s="14"/>
      <c r="V210" s="14"/>
      <c r="W210" s="14"/>
      <c r="X210" s="14"/>
      <c r="Y210" s="29"/>
      <c r="Z210" s="29"/>
      <c r="AA210" s="29"/>
      <c r="AB210" s="29"/>
      <c r="AC210" s="29">
        <v>24482</v>
      </c>
      <c r="AD210" s="29">
        <v>44752</v>
      </c>
      <c r="AE210" s="29">
        <v>19067</v>
      </c>
      <c r="AF210" s="29">
        <v>55921</v>
      </c>
      <c r="AG210" s="29">
        <v>58911</v>
      </c>
      <c r="AH210" s="29">
        <v>101340</v>
      </c>
      <c r="AI210" s="29">
        <v>65105</v>
      </c>
      <c r="AJ210" s="29">
        <v>11093</v>
      </c>
      <c r="AK210" s="29">
        <v>16362</v>
      </c>
      <c r="AL210" s="29">
        <v>-143951</v>
      </c>
      <c r="AM210" s="29">
        <v>2074</v>
      </c>
      <c r="AN210" s="29">
        <v>2541</v>
      </c>
      <c r="AO210" s="29">
        <v>10783</v>
      </c>
      <c r="AP210" s="29">
        <v>4462</v>
      </c>
      <c r="AQ210" s="29">
        <v>13244</v>
      </c>
      <c r="AR210" s="29">
        <v>7278</v>
      </c>
      <c r="AS210" s="29">
        <v>1533</v>
      </c>
      <c r="AT210" s="29">
        <v>7674</v>
      </c>
      <c r="AU210" s="29">
        <v>7932</v>
      </c>
      <c r="AV210" s="5">
        <v>7365</v>
      </c>
      <c r="AW210" s="5">
        <v>7618</v>
      </c>
      <c r="AX210" s="5">
        <v>14070</v>
      </c>
      <c r="AY210" s="5">
        <v>6213</v>
      </c>
      <c r="AZ210" s="5">
        <v>12610</v>
      </c>
      <c r="BA210" s="5">
        <v>10249</v>
      </c>
      <c r="BB210" s="14"/>
      <c r="BC210" s="14"/>
      <c r="BD210" s="28"/>
      <c r="BE210" s="28"/>
      <c r="BF210" s="14"/>
      <c r="BG210" s="14"/>
      <c r="BH210" s="14"/>
      <c r="BI210" s="14"/>
    </row>
    <row r="211" spans="1:61">
      <c r="A211" s="14"/>
      <c r="B211" s="14"/>
      <c r="C211" s="14" t="s">
        <v>189</v>
      </c>
      <c r="D211" s="14"/>
      <c r="E211" s="14"/>
      <c r="F211" s="14"/>
      <c r="G211" s="14"/>
      <c r="H211" s="14"/>
      <c r="I211" s="14"/>
      <c r="J211" s="14"/>
      <c r="K211" s="14"/>
      <c r="L211" s="14"/>
      <c r="M211" s="14"/>
      <c r="N211" s="14"/>
      <c r="O211" s="14"/>
      <c r="P211" s="14"/>
      <c r="Q211" s="14"/>
      <c r="R211" s="14"/>
      <c r="S211" s="14"/>
      <c r="T211" s="69"/>
      <c r="U211" s="69"/>
      <c r="V211" s="69"/>
      <c r="W211" s="69"/>
      <c r="X211" s="69"/>
      <c r="Y211" s="69"/>
      <c r="Z211" s="69"/>
      <c r="AA211" s="69"/>
      <c r="AB211" s="88"/>
      <c r="AC211" s="88"/>
      <c r="AD211" s="88"/>
      <c r="AE211" s="88"/>
      <c r="AF211" s="88"/>
      <c r="AG211" s="88"/>
      <c r="AH211" s="88"/>
      <c r="AI211" s="88"/>
      <c r="AJ211" s="88"/>
      <c r="AK211" s="88"/>
      <c r="AL211" s="88"/>
      <c r="AM211" s="88"/>
      <c r="AN211" s="88"/>
      <c r="AO211" s="88"/>
      <c r="AP211" s="88"/>
      <c r="AQ211" s="88"/>
      <c r="AR211" s="88"/>
      <c r="AS211" s="88"/>
      <c r="AT211" s="29">
        <v>0</v>
      </c>
      <c r="AU211" s="29">
        <v>0</v>
      </c>
      <c r="AV211" s="5">
        <v>0</v>
      </c>
      <c r="AW211" s="5">
        <v>0</v>
      </c>
      <c r="AX211" s="5">
        <v>0</v>
      </c>
      <c r="AY211" s="5">
        <v>0</v>
      </c>
      <c r="AZ211" s="5">
        <v>0</v>
      </c>
      <c r="BA211" s="5">
        <v>0</v>
      </c>
      <c r="BB211" s="14"/>
      <c r="BC211" s="14"/>
      <c r="BD211" s="28"/>
      <c r="BE211" s="28"/>
      <c r="BF211" s="14"/>
      <c r="BG211" s="14"/>
      <c r="BH211" s="14"/>
      <c r="BI211" s="14"/>
    </row>
    <row r="212" spans="1:61">
      <c r="A212" s="14"/>
      <c r="B212" s="14" t="s">
        <v>190</v>
      </c>
      <c r="C212" s="72" t="s">
        <v>185</v>
      </c>
      <c r="D212" s="72"/>
      <c r="E212" s="72"/>
      <c r="F212" s="72"/>
      <c r="G212" s="72"/>
      <c r="H212" s="72"/>
      <c r="I212" s="72"/>
      <c r="J212" s="72"/>
      <c r="K212" s="72"/>
      <c r="L212" s="72"/>
      <c r="M212" s="72"/>
      <c r="N212" s="72"/>
      <c r="O212" s="72"/>
      <c r="P212" s="72"/>
      <c r="Q212" s="72"/>
      <c r="R212" s="72"/>
      <c r="S212" s="72"/>
      <c r="T212" s="29">
        <v>203860</v>
      </c>
      <c r="U212" s="29">
        <v>200000</v>
      </c>
      <c r="V212" s="29">
        <v>120000</v>
      </c>
      <c r="W212" s="29">
        <v>100000</v>
      </c>
      <c r="X212" s="29">
        <v>104000</v>
      </c>
      <c r="Y212" s="29">
        <v>420000</v>
      </c>
      <c r="Z212" s="29">
        <v>460000</v>
      </c>
      <c r="AA212" s="29">
        <v>320000</v>
      </c>
      <c r="AB212" s="29">
        <v>487327</v>
      </c>
      <c r="AC212" s="29">
        <v>485539</v>
      </c>
      <c r="AD212" s="29">
        <v>488089</v>
      </c>
      <c r="AE212" s="29">
        <v>488197</v>
      </c>
      <c r="AF212" s="29">
        <v>494884</v>
      </c>
      <c r="AG212" s="29">
        <v>622148</v>
      </c>
      <c r="AH212" s="29">
        <v>650573</v>
      </c>
      <c r="AI212" s="29">
        <v>716172</v>
      </c>
      <c r="AJ212" s="29">
        <v>848049</v>
      </c>
      <c r="AK212" s="29">
        <v>814000</v>
      </c>
      <c r="AL212" s="29">
        <v>764000</v>
      </c>
      <c r="AM212" s="29">
        <v>961670</v>
      </c>
      <c r="AN212" s="29">
        <v>854413</v>
      </c>
      <c r="AO212" s="29">
        <v>854552</v>
      </c>
      <c r="AP212" s="29">
        <v>844000</v>
      </c>
      <c r="AQ212" s="29">
        <v>1082208</v>
      </c>
      <c r="AR212" s="29">
        <v>971447</v>
      </c>
      <c r="AS212" s="29">
        <v>1226175</v>
      </c>
      <c r="AT212" s="29">
        <v>1021114</v>
      </c>
      <c r="AU212" s="29">
        <v>1022536</v>
      </c>
      <c r="AV212" s="5">
        <v>765801</v>
      </c>
      <c r="AW212" s="5">
        <v>1107152</v>
      </c>
      <c r="AX212" s="5">
        <v>1261686</v>
      </c>
      <c r="AY212" s="5">
        <v>1251937</v>
      </c>
      <c r="AZ212" s="5">
        <v>1402267</v>
      </c>
      <c r="BA212" s="5">
        <v>1371133</v>
      </c>
      <c r="BB212" s="14"/>
      <c r="BC212" s="14"/>
      <c r="BD212" s="28"/>
      <c r="BE212" s="28"/>
      <c r="BF212" s="14"/>
      <c r="BG212" s="14"/>
      <c r="BH212" s="14"/>
      <c r="BI212" s="14"/>
    </row>
    <row r="213" spans="1:61">
      <c r="A213" s="14"/>
      <c r="B213" s="14"/>
      <c r="C213" s="72" t="s">
        <v>186</v>
      </c>
      <c r="D213" s="72"/>
      <c r="E213" s="72"/>
      <c r="F213" s="72"/>
      <c r="G213" s="72"/>
      <c r="H213" s="72"/>
      <c r="I213" s="72"/>
      <c r="J213" s="72"/>
      <c r="K213" s="72"/>
      <c r="L213" s="72"/>
      <c r="M213" s="72"/>
      <c r="N213" s="72"/>
      <c r="O213" s="72"/>
      <c r="P213" s="72"/>
      <c r="Q213" s="72"/>
      <c r="R213" s="72"/>
      <c r="S213" s="72"/>
      <c r="T213" s="70"/>
      <c r="U213" s="70"/>
      <c r="V213" s="70"/>
      <c r="W213" s="29">
        <v>126885</v>
      </c>
      <c r="X213" s="29">
        <v>183510</v>
      </c>
      <c r="Y213" s="29">
        <v>148911</v>
      </c>
      <c r="Z213" s="29">
        <v>178710</v>
      </c>
      <c r="AA213" s="29">
        <v>197023</v>
      </c>
      <c r="AB213" s="29">
        <v>203316</v>
      </c>
      <c r="AC213" s="29">
        <v>219736</v>
      </c>
      <c r="AD213" s="29">
        <v>230566</v>
      </c>
      <c r="AE213" s="29">
        <v>271120</v>
      </c>
      <c r="AF213" s="29">
        <v>273066</v>
      </c>
      <c r="AG213" s="29">
        <v>292695</v>
      </c>
      <c r="AH213" s="29">
        <v>325694</v>
      </c>
      <c r="AI213" s="29">
        <v>395633</v>
      </c>
      <c r="AJ213" s="29">
        <v>389308</v>
      </c>
      <c r="AK213" s="29">
        <v>408608</v>
      </c>
      <c r="AL213" s="29">
        <v>419078</v>
      </c>
      <c r="AM213" s="29">
        <v>455897</v>
      </c>
      <c r="AN213" s="29">
        <v>415410</v>
      </c>
      <c r="AO213" s="29">
        <v>410912</v>
      </c>
      <c r="AP213" s="29">
        <v>397854</v>
      </c>
      <c r="AQ213" s="29">
        <v>410632</v>
      </c>
      <c r="AR213" s="29">
        <v>461601</v>
      </c>
      <c r="AS213" s="29">
        <v>530862</v>
      </c>
      <c r="AT213" s="29">
        <v>500951</v>
      </c>
      <c r="AU213" s="29">
        <v>492626</v>
      </c>
      <c r="AV213" s="5">
        <v>52567</v>
      </c>
      <c r="AW213" s="5">
        <v>5189</v>
      </c>
      <c r="AX213" s="5">
        <v>4736</v>
      </c>
      <c r="AY213" s="88"/>
      <c r="AZ213" s="88"/>
      <c r="BA213" s="88"/>
      <c r="BB213" s="14"/>
      <c r="BC213" s="14"/>
      <c r="BD213" s="28"/>
      <c r="BE213" s="28"/>
      <c r="BF213" s="14"/>
      <c r="BG213" s="14"/>
      <c r="BH213" s="14"/>
      <c r="BI213" s="14"/>
    </row>
    <row r="214" spans="1:61">
      <c r="A214" s="14"/>
      <c r="B214" s="14"/>
      <c r="C214" s="72" t="s">
        <v>188</v>
      </c>
      <c r="D214" s="72"/>
      <c r="E214" s="72"/>
      <c r="F214" s="72"/>
      <c r="G214" s="72"/>
      <c r="H214" s="72"/>
      <c r="I214" s="72"/>
      <c r="J214" s="72"/>
      <c r="K214" s="72"/>
      <c r="L214" s="72"/>
      <c r="M214" s="72"/>
      <c r="N214" s="72"/>
      <c r="O214" s="72"/>
      <c r="P214" s="72"/>
      <c r="Q214" s="72"/>
      <c r="R214" s="72"/>
      <c r="S214" s="72"/>
      <c r="T214" s="69"/>
      <c r="U214" s="69"/>
      <c r="V214" s="69"/>
      <c r="W214" s="69"/>
      <c r="X214" s="69"/>
      <c r="Y214" s="69"/>
      <c r="Z214" s="69"/>
      <c r="AA214" s="69"/>
      <c r="AB214" s="88"/>
      <c r="AC214" s="88"/>
      <c r="AD214" s="88"/>
      <c r="AE214" s="88"/>
      <c r="AF214" s="88"/>
      <c r="AG214" s="88"/>
      <c r="AH214" s="88"/>
      <c r="AI214" s="88"/>
      <c r="AJ214" s="88"/>
      <c r="AK214" s="88"/>
      <c r="AL214" s="88"/>
      <c r="AM214" s="88"/>
      <c r="AN214" s="29">
        <v>463644</v>
      </c>
      <c r="AO214" s="29">
        <v>550212</v>
      </c>
      <c r="AP214" s="29">
        <v>606602</v>
      </c>
      <c r="AQ214" s="29">
        <v>662021</v>
      </c>
      <c r="AR214" s="29">
        <v>862384</v>
      </c>
      <c r="AS214" s="29">
        <v>751910</v>
      </c>
      <c r="AT214" s="29">
        <v>843359</v>
      </c>
      <c r="AU214" s="29">
        <v>844186</v>
      </c>
      <c r="AV214" s="5">
        <v>915363</v>
      </c>
      <c r="AW214" s="5">
        <v>900700</v>
      </c>
      <c r="AX214" s="5">
        <v>923546</v>
      </c>
      <c r="AY214" s="5">
        <v>966441</v>
      </c>
      <c r="AZ214" s="5">
        <v>983945</v>
      </c>
      <c r="BA214" s="5">
        <v>1033566</v>
      </c>
      <c r="BB214" s="14"/>
      <c r="BC214" s="14"/>
      <c r="BD214" s="28"/>
      <c r="BE214" s="28"/>
      <c r="BF214" s="14"/>
      <c r="BG214" s="14"/>
      <c r="BH214" s="14"/>
      <c r="BI214" s="14"/>
    </row>
    <row r="215" spans="1:61">
      <c r="A215" s="14"/>
      <c r="B215" s="14"/>
      <c r="C215" s="72" t="s">
        <v>279</v>
      </c>
      <c r="D215" s="72"/>
      <c r="E215" s="72"/>
      <c r="F215" s="72"/>
      <c r="G215" s="72"/>
      <c r="H215" s="72"/>
      <c r="I215" s="72"/>
      <c r="J215" s="72"/>
      <c r="K215" s="72"/>
      <c r="L215" s="72"/>
      <c r="M215" s="72"/>
      <c r="N215" s="72"/>
      <c r="O215" s="72"/>
      <c r="P215" s="72"/>
      <c r="Q215" s="72"/>
      <c r="R215" s="72"/>
      <c r="S215" s="72"/>
      <c r="T215" s="69"/>
      <c r="U215" s="69"/>
      <c r="V215" s="69"/>
      <c r="W215" s="69"/>
      <c r="X215" s="69"/>
      <c r="Y215" s="69"/>
      <c r="Z215" s="69"/>
      <c r="AA215" s="69"/>
      <c r="AB215" s="88"/>
      <c r="AC215" s="88"/>
      <c r="AD215" s="88"/>
      <c r="AE215" s="88"/>
      <c r="AF215" s="88"/>
      <c r="AG215" s="88"/>
      <c r="AH215" s="88"/>
      <c r="AI215" s="88"/>
      <c r="AJ215" s="88"/>
      <c r="AK215" s="88"/>
      <c r="AL215" s="88"/>
      <c r="AM215" s="88"/>
      <c r="AN215" s="88"/>
      <c r="AO215" s="88"/>
      <c r="AP215" s="88"/>
      <c r="AQ215" s="88"/>
      <c r="AR215" s="88"/>
      <c r="AS215" s="88"/>
      <c r="AT215" s="88"/>
      <c r="AU215" s="88"/>
      <c r="AV215" s="5">
        <v>163338</v>
      </c>
      <c r="AW215" s="5">
        <v>170897</v>
      </c>
      <c r="AX215" s="5">
        <v>151399</v>
      </c>
      <c r="AY215" s="5">
        <v>155926</v>
      </c>
      <c r="AZ215" s="5">
        <v>171146</v>
      </c>
      <c r="BA215" s="5">
        <v>175339</v>
      </c>
      <c r="BB215" s="14"/>
      <c r="BC215" s="14"/>
      <c r="BD215" s="28"/>
      <c r="BE215" s="28"/>
      <c r="BF215" s="14"/>
      <c r="BG215" s="14"/>
      <c r="BH215" s="14"/>
      <c r="BI215" s="14"/>
    </row>
    <row r="216" spans="1:61">
      <c r="A216" s="14"/>
      <c r="B216" s="14"/>
      <c r="C216" s="72" t="s">
        <v>187</v>
      </c>
      <c r="D216" s="72"/>
      <c r="E216" s="72"/>
      <c r="F216" s="72"/>
      <c r="G216" s="72"/>
      <c r="H216" s="72"/>
      <c r="I216" s="72"/>
      <c r="J216" s="72"/>
      <c r="K216" s="72"/>
      <c r="L216" s="72"/>
      <c r="M216" s="72"/>
      <c r="N216" s="72"/>
      <c r="O216" s="72"/>
      <c r="P216" s="72"/>
      <c r="Q216" s="72"/>
      <c r="R216" s="72"/>
      <c r="S216" s="72"/>
      <c r="T216" s="29">
        <v>1015475</v>
      </c>
      <c r="U216" s="29">
        <v>1118461</v>
      </c>
      <c r="V216" s="29">
        <v>1129453</v>
      </c>
      <c r="W216" s="29">
        <v>1070366</v>
      </c>
      <c r="X216" s="29">
        <v>962332</v>
      </c>
      <c r="Y216" s="29">
        <v>1030165</v>
      </c>
      <c r="Z216" s="29">
        <v>1032412</v>
      </c>
      <c r="AA216" s="29">
        <v>1004598</v>
      </c>
      <c r="AB216" s="29">
        <v>1107017</v>
      </c>
      <c r="AC216" s="29">
        <v>1260499</v>
      </c>
      <c r="AD216" s="29">
        <v>1085338</v>
      </c>
      <c r="AE216" s="29">
        <v>1180400</v>
      </c>
      <c r="AF216" s="29">
        <v>1212411</v>
      </c>
      <c r="AG216" s="29">
        <v>1222591</v>
      </c>
      <c r="AH216" s="29">
        <v>1153674</v>
      </c>
      <c r="AI216" s="29">
        <v>1093104</v>
      </c>
      <c r="AJ216" s="29">
        <v>1066945</v>
      </c>
      <c r="AK216" s="29">
        <v>1120000</v>
      </c>
      <c r="AL216" s="29">
        <v>1048000</v>
      </c>
      <c r="AM216" s="29">
        <v>1260666</v>
      </c>
      <c r="AN216" s="29">
        <v>922278</v>
      </c>
      <c r="AO216" s="29">
        <v>1003700</v>
      </c>
      <c r="AP216" s="29">
        <v>1020832</v>
      </c>
      <c r="AQ216" s="29">
        <v>918482</v>
      </c>
      <c r="AR216" s="29">
        <v>900857</v>
      </c>
      <c r="AS216" s="29">
        <v>814593</v>
      </c>
      <c r="AT216" s="29">
        <v>71982</v>
      </c>
      <c r="AU216" s="29">
        <v>690877</v>
      </c>
      <c r="AV216" s="5">
        <v>721074</v>
      </c>
      <c r="AW216" s="5">
        <v>609219</v>
      </c>
      <c r="AX216" s="5">
        <v>437531</v>
      </c>
      <c r="AY216" s="5">
        <v>457970</v>
      </c>
      <c r="AZ216" s="5">
        <v>415055</v>
      </c>
      <c r="BA216" s="5">
        <v>349944</v>
      </c>
      <c r="BB216" s="14"/>
      <c r="BC216" s="14"/>
      <c r="BD216" s="28"/>
      <c r="BE216" s="28"/>
      <c r="BF216" s="14"/>
      <c r="BG216" s="14"/>
      <c r="BH216" s="14"/>
      <c r="BI216" s="14"/>
    </row>
    <row r="217" spans="1:61">
      <c r="A217" s="14"/>
      <c r="B217" s="14"/>
      <c r="C217" s="72" t="s">
        <v>280</v>
      </c>
      <c r="D217" s="72"/>
      <c r="E217" s="72"/>
      <c r="F217" s="72"/>
      <c r="G217" s="72"/>
      <c r="H217" s="72"/>
      <c r="I217" s="72"/>
      <c r="J217" s="72"/>
      <c r="K217" s="72"/>
      <c r="L217" s="72"/>
      <c r="M217" s="72"/>
      <c r="N217" s="72"/>
      <c r="O217" s="72"/>
      <c r="P217" s="72"/>
      <c r="Q217" s="72"/>
      <c r="R217" s="72"/>
      <c r="S217" s="72"/>
      <c r="T217" s="69"/>
      <c r="U217" s="69"/>
      <c r="V217" s="69"/>
      <c r="W217" s="69"/>
      <c r="X217" s="69"/>
      <c r="Y217" s="69"/>
      <c r="Z217" s="69"/>
      <c r="AA217" s="69"/>
      <c r="AB217" s="88"/>
      <c r="AC217" s="88"/>
      <c r="AD217" s="88"/>
      <c r="AE217" s="88"/>
      <c r="AF217" s="88"/>
      <c r="AG217" s="88"/>
      <c r="AH217" s="88"/>
      <c r="AI217" s="88"/>
      <c r="AJ217" s="88"/>
      <c r="AK217" s="88"/>
      <c r="AL217" s="88"/>
      <c r="AM217" s="88"/>
      <c r="AN217" s="88"/>
      <c r="AO217" s="88"/>
      <c r="AP217" s="88"/>
      <c r="AQ217" s="88"/>
      <c r="AR217" s="88"/>
      <c r="AS217" s="88"/>
      <c r="AT217" s="29">
        <v>1829</v>
      </c>
      <c r="AU217" s="29">
        <v>472</v>
      </c>
      <c r="AV217" s="5">
        <v>505</v>
      </c>
      <c r="AW217" s="5">
        <v>474</v>
      </c>
      <c r="AX217" s="5">
        <v>227</v>
      </c>
      <c r="AY217" s="5">
        <v>227</v>
      </c>
      <c r="AZ217" s="5">
        <v>226</v>
      </c>
      <c r="BA217" s="5">
        <v>221</v>
      </c>
      <c r="BB217" s="14"/>
      <c r="BC217" s="14"/>
      <c r="BD217" s="28"/>
      <c r="BE217" s="28"/>
      <c r="BF217" s="14"/>
      <c r="BG217" s="14"/>
      <c r="BH217" s="14"/>
      <c r="BI217" s="14"/>
    </row>
    <row r="218" spans="1:61">
      <c r="A218" s="14"/>
      <c r="B218" s="14" t="s">
        <v>173</v>
      </c>
      <c r="C218" s="14" t="s">
        <v>185</v>
      </c>
      <c r="D218" s="14"/>
      <c r="E218" s="14"/>
      <c r="F218" s="14"/>
      <c r="G218" s="14"/>
      <c r="H218" s="14"/>
      <c r="I218" s="14"/>
      <c r="J218" s="14"/>
      <c r="K218" s="14"/>
      <c r="L218" s="14"/>
      <c r="M218" s="14"/>
      <c r="N218" s="14"/>
      <c r="O218" s="14"/>
      <c r="P218" s="14"/>
      <c r="Q218" s="14"/>
      <c r="R218" s="14"/>
      <c r="S218" s="14"/>
      <c r="T218" s="14"/>
      <c r="U218" s="29"/>
      <c r="V218" s="29"/>
      <c r="W218" s="29"/>
      <c r="X218" s="29"/>
      <c r="Y218" s="29"/>
      <c r="Z218" s="29"/>
      <c r="AA218" s="29"/>
      <c r="AB218" s="29"/>
      <c r="AC218" s="29">
        <v>14</v>
      </c>
      <c r="AD218" s="29">
        <v>14</v>
      </c>
      <c r="AE218" s="29">
        <v>14</v>
      </c>
      <c r="AF218" s="29">
        <v>14</v>
      </c>
      <c r="AG218" s="29">
        <v>14</v>
      </c>
      <c r="AH218" s="29">
        <v>14</v>
      </c>
      <c r="AI218" s="29">
        <v>14</v>
      </c>
      <c r="AJ218" s="29">
        <v>13</v>
      </c>
      <c r="AK218" s="29">
        <v>13</v>
      </c>
      <c r="AL218" s="29">
        <v>13</v>
      </c>
      <c r="AM218" s="29">
        <v>15</v>
      </c>
      <c r="AN218" s="29">
        <v>15</v>
      </c>
      <c r="AO218" s="29">
        <v>15</v>
      </c>
      <c r="AP218" s="29">
        <v>15</v>
      </c>
      <c r="AQ218" s="29">
        <v>15</v>
      </c>
      <c r="AR218" s="29">
        <v>15</v>
      </c>
      <c r="AS218" s="29">
        <v>15</v>
      </c>
      <c r="AT218" s="29">
        <v>15</v>
      </c>
      <c r="AU218" s="29">
        <v>15</v>
      </c>
      <c r="AV218" s="14">
        <v>15</v>
      </c>
      <c r="AW218" s="14">
        <v>15</v>
      </c>
      <c r="AX218" s="14">
        <v>15</v>
      </c>
      <c r="AY218" s="5">
        <v>15</v>
      </c>
      <c r="AZ218" s="14">
        <v>15</v>
      </c>
      <c r="BA218" s="14">
        <v>15</v>
      </c>
      <c r="BB218" s="14"/>
      <c r="BC218" s="14"/>
      <c r="BD218" s="28"/>
      <c r="BE218" s="28"/>
      <c r="BF218" s="14"/>
      <c r="BG218" s="14"/>
      <c r="BH218" s="14"/>
      <c r="BI218" s="14"/>
    </row>
    <row r="219" spans="1:61">
      <c r="A219" s="14"/>
      <c r="B219" s="14"/>
      <c r="C219" s="14" t="s">
        <v>186</v>
      </c>
      <c r="D219" s="14"/>
      <c r="E219" s="14"/>
      <c r="F219" s="14"/>
      <c r="G219" s="14"/>
      <c r="H219" s="14"/>
      <c r="I219" s="14"/>
      <c r="J219" s="14"/>
      <c r="K219" s="14"/>
      <c r="L219" s="14"/>
      <c r="M219" s="14"/>
      <c r="N219" s="14"/>
      <c r="O219" s="14"/>
      <c r="P219" s="14"/>
      <c r="Q219" s="14"/>
      <c r="R219" s="14"/>
      <c r="S219" s="14"/>
      <c r="T219" s="29"/>
      <c r="U219" s="29"/>
      <c r="V219" s="29"/>
      <c r="W219" s="29"/>
      <c r="X219" s="29"/>
      <c r="Y219" s="29"/>
      <c r="Z219" s="29"/>
      <c r="AA219" s="29"/>
      <c r="AB219" s="29"/>
      <c r="AC219" s="29">
        <v>3</v>
      </c>
      <c r="AD219" s="29">
        <v>3</v>
      </c>
      <c r="AE219" s="29">
        <v>3</v>
      </c>
      <c r="AF219" s="29">
        <v>4</v>
      </c>
      <c r="AG219" s="29">
        <v>4</v>
      </c>
      <c r="AH219" s="29">
        <v>4</v>
      </c>
      <c r="AI219" s="29">
        <v>4</v>
      </c>
      <c r="AJ219" s="29">
        <v>4</v>
      </c>
      <c r="AK219" s="29">
        <v>4</v>
      </c>
      <c r="AL219" s="14">
        <v>4</v>
      </c>
      <c r="AM219" s="29">
        <v>4</v>
      </c>
      <c r="AN219" s="29">
        <v>4</v>
      </c>
      <c r="AO219" s="29">
        <v>4</v>
      </c>
      <c r="AP219" s="29">
        <v>4</v>
      </c>
      <c r="AQ219" s="29">
        <v>4</v>
      </c>
      <c r="AR219" s="29">
        <v>4</v>
      </c>
      <c r="AS219" s="29">
        <v>4</v>
      </c>
      <c r="AT219" s="14">
        <v>4</v>
      </c>
      <c r="AU219" s="14">
        <v>0</v>
      </c>
      <c r="AV219" s="14">
        <v>0</v>
      </c>
      <c r="AW219" s="14">
        <v>0</v>
      </c>
      <c r="AX219" s="14">
        <v>0</v>
      </c>
      <c r="AY219" s="88"/>
      <c r="AZ219" s="55"/>
      <c r="BA219" s="55"/>
      <c r="BB219" s="14"/>
      <c r="BC219" s="14"/>
      <c r="BD219" s="28"/>
      <c r="BE219" s="28"/>
      <c r="BF219" s="14"/>
      <c r="BG219" s="14"/>
      <c r="BH219" s="14"/>
      <c r="BI219" s="14"/>
    </row>
    <row r="220" spans="1:61">
      <c r="A220" s="14"/>
      <c r="B220" s="14"/>
      <c r="C220" s="14" t="s">
        <v>188</v>
      </c>
      <c r="D220" s="14"/>
      <c r="E220" s="14"/>
      <c r="F220" s="14"/>
      <c r="G220" s="14"/>
      <c r="H220" s="14"/>
      <c r="I220" s="14"/>
      <c r="J220" s="14"/>
      <c r="K220" s="14"/>
      <c r="L220" s="14"/>
      <c r="M220" s="14"/>
      <c r="N220" s="14"/>
      <c r="O220" s="14"/>
      <c r="P220" s="14"/>
      <c r="Q220" s="14"/>
      <c r="R220" s="14"/>
      <c r="S220" s="14"/>
      <c r="T220" s="69"/>
      <c r="U220" s="69"/>
      <c r="V220" s="69"/>
      <c r="W220" s="69"/>
      <c r="X220" s="69"/>
      <c r="Y220" s="69"/>
      <c r="Z220" s="69"/>
      <c r="AA220" s="69"/>
      <c r="AB220" s="88"/>
      <c r="AC220" s="88"/>
      <c r="AD220" s="55"/>
      <c r="AE220" s="55"/>
      <c r="AF220" s="55"/>
      <c r="AG220" s="55"/>
      <c r="AH220" s="55"/>
      <c r="AI220" s="55"/>
      <c r="AJ220" s="55"/>
      <c r="AK220" s="55"/>
      <c r="AL220" s="55"/>
      <c r="AM220" s="88"/>
      <c r="AN220" s="29">
        <v>16</v>
      </c>
      <c r="AO220" s="29">
        <v>16</v>
      </c>
      <c r="AP220" s="29">
        <v>16</v>
      </c>
      <c r="AQ220" s="29">
        <v>17</v>
      </c>
      <c r="AR220" s="29">
        <v>19</v>
      </c>
      <c r="AS220" s="29">
        <v>23</v>
      </c>
      <c r="AT220" s="29">
        <v>23</v>
      </c>
      <c r="AU220" s="29">
        <v>23</v>
      </c>
      <c r="AV220" s="14">
        <v>23</v>
      </c>
      <c r="AW220" s="14">
        <v>22</v>
      </c>
      <c r="AX220" s="14">
        <v>23</v>
      </c>
      <c r="AY220" s="5">
        <v>21</v>
      </c>
      <c r="AZ220" s="14">
        <v>22</v>
      </c>
      <c r="BA220" s="14">
        <v>24</v>
      </c>
      <c r="BB220" s="14"/>
      <c r="BC220" s="14"/>
      <c r="BD220" s="28"/>
      <c r="BE220" s="28"/>
      <c r="BF220" s="14"/>
      <c r="BG220" s="14"/>
      <c r="BH220" s="14"/>
      <c r="BI220" s="14"/>
    </row>
    <row r="221" spans="1:61">
      <c r="A221" s="14"/>
      <c r="B221" s="14"/>
      <c r="C221" s="14" t="s">
        <v>287</v>
      </c>
      <c r="D221" s="14"/>
      <c r="E221" s="14"/>
      <c r="F221" s="14"/>
      <c r="G221" s="14"/>
      <c r="H221" s="14"/>
      <c r="I221" s="14"/>
      <c r="J221" s="14"/>
      <c r="K221" s="14"/>
      <c r="L221" s="14"/>
      <c r="M221" s="14"/>
      <c r="N221" s="14"/>
      <c r="O221" s="14"/>
      <c r="P221" s="14"/>
      <c r="Q221" s="14"/>
      <c r="R221" s="14"/>
      <c r="S221" s="14"/>
      <c r="T221" s="69"/>
      <c r="U221" s="69"/>
      <c r="V221" s="69"/>
      <c r="W221" s="69"/>
      <c r="X221" s="69"/>
      <c r="Y221" s="69"/>
      <c r="Z221" s="69"/>
      <c r="AA221" s="69"/>
      <c r="AB221" s="88"/>
      <c r="AC221" s="88"/>
      <c r="AD221" s="55"/>
      <c r="AE221" s="55"/>
      <c r="AF221" s="55"/>
      <c r="AG221" s="55"/>
      <c r="AH221" s="55"/>
      <c r="AI221" s="55"/>
      <c r="AJ221" s="55"/>
      <c r="AK221" s="55"/>
      <c r="AL221" s="55"/>
      <c r="AM221" s="55"/>
      <c r="AN221" s="55"/>
      <c r="AO221" s="55"/>
      <c r="AP221" s="55"/>
      <c r="AQ221" s="55"/>
      <c r="AR221" s="88"/>
      <c r="AS221" s="88"/>
      <c r="AT221" s="88"/>
      <c r="AU221" s="55"/>
      <c r="AV221" s="5">
        <v>4</v>
      </c>
      <c r="AW221" s="5">
        <v>4</v>
      </c>
      <c r="AX221" s="5">
        <v>4</v>
      </c>
      <c r="AY221" s="5">
        <v>4</v>
      </c>
      <c r="AZ221" s="5">
        <v>4</v>
      </c>
      <c r="BA221" s="14">
        <v>4</v>
      </c>
      <c r="BB221" s="14"/>
      <c r="BC221" s="14"/>
      <c r="BD221" s="28"/>
      <c r="BE221" s="28"/>
      <c r="BF221" s="14"/>
      <c r="BG221" s="14"/>
      <c r="BH221" s="14"/>
      <c r="BI221" s="14"/>
    </row>
    <row r="222" spans="1:61">
      <c r="A222" s="14"/>
      <c r="B222" s="14"/>
      <c r="C222" s="14" t="s">
        <v>187</v>
      </c>
      <c r="D222" s="14"/>
      <c r="E222" s="14"/>
      <c r="F222" s="14"/>
      <c r="G222" s="14"/>
      <c r="H222" s="14"/>
      <c r="I222" s="14"/>
      <c r="J222" s="14"/>
      <c r="K222" s="14"/>
      <c r="L222" s="14"/>
      <c r="M222" s="14"/>
      <c r="N222" s="14"/>
      <c r="O222" s="14"/>
      <c r="P222" s="14"/>
      <c r="Q222" s="14"/>
      <c r="R222" s="14"/>
      <c r="S222" s="14"/>
      <c r="T222" s="29"/>
      <c r="U222" s="29"/>
      <c r="V222" s="29"/>
      <c r="W222" s="29"/>
      <c r="X222" s="29"/>
      <c r="Y222" s="29"/>
      <c r="Z222" s="29"/>
      <c r="AA222" s="29"/>
      <c r="AB222" s="29"/>
      <c r="AC222" s="29">
        <v>14</v>
      </c>
      <c r="AD222" s="29">
        <v>14</v>
      </c>
      <c r="AE222" s="29">
        <v>17</v>
      </c>
      <c r="AF222" s="29">
        <v>17</v>
      </c>
      <c r="AG222" s="29">
        <v>17</v>
      </c>
      <c r="AH222" s="29">
        <v>17</v>
      </c>
      <c r="AI222" s="29">
        <v>17</v>
      </c>
      <c r="AJ222" s="29">
        <v>17</v>
      </c>
      <c r="AK222" s="29">
        <v>17</v>
      </c>
      <c r="AL222" s="14">
        <v>13</v>
      </c>
      <c r="AM222" s="29">
        <v>12</v>
      </c>
      <c r="AN222" s="29">
        <v>12</v>
      </c>
      <c r="AO222" s="29">
        <v>12</v>
      </c>
      <c r="AP222" s="29">
        <v>12</v>
      </c>
      <c r="AQ222" s="29">
        <v>11</v>
      </c>
      <c r="AR222" s="29">
        <v>11</v>
      </c>
      <c r="AS222" s="29">
        <v>11</v>
      </c>
      <c r="AT222" s="29">
        <v>11</v>
      </c>
      <c r="AU222" s="29">
        <v>11</v>
      </c>
      <c r="AV222" s="14">
        <v>9</v>
      </c>
      <c r="AW222" s="14">
        <v>8</v>
      </c>
      <c r="AX222" s="14">
        <v>8</v>
      </c>
      <c r="AY222" s="5">
        <v>8</v>
      </c>
      <c r="AZ222" s="14">
        <v>11</v>
      </c>
      <c r="BA222" s="14">
        <v>8</v>
      </c>
      <c r="BB222" s="14"/>
      <c r="BC222" s="14"/>
      <c r="BD222" s="28"/>
      <c r="BE222" s="28"/>
      <c r="BF222" s="14"/>
      <c r="BG222" s="14"/>
      <c r="BH222" s="14"/>
      <c r="BI222" s="14"/>
    </row>
    <row r="223" spans="1:61">
      <c r="A223" s="14"/>
      <c r="B223" s="14"/>
      <c r="C223" s="14" t="s">
        <v>189</v>
      </c>
      <c r="D223" s="14"/>
      <c r="E223" s="14"/>
      <c r="F223" s="14"/>
      <c r="G223" s="14"/>
      <c r="H223" s="14"/>
      <c r="I223" s="14"/>
      <c r="J223" s="14"/>
      <c r="K223" s="14"/>
      <c r="L223" s="14"/>
      <c r="M223" s="14"/>
      <c r="N223" s="14"/>
      <c r="O223" s="14"/>
      <c r="P223" s="14"/>
      <c r="Q223" s="14"/>
      <c r="R223" s="14"/>
      <c r="S223" s="14"/>
      <c r="T223" s="69"/>
      <c r="U223" s="69"/>
      <c r="V223" s="69"/>
      <c r="W223" s="69"/>
      <c r="X223" s="69"/>
      <c r="Y223" s="69"/>
      <c r="Z223" s="69"/>
      <c r="AA223" s="69"/>
      <c r="AB223" s="88"/>
      <c r="AC223" s="88"/>
      <c r="AD223" s="55"/>
      <c r="AE223" s="55"/>
      <c r="AF223" s="55"/>
      <c r="AG223" s="55"/>
      <c r="AH223" s="55"/>
      <c r="AI223" s="55"/>
      <c r="AJ223" s="55"/>
      <c r="AK223" s="55"/>
      <c r="AL223" s="55"/>
      <c r="AM223" s="55"/>
      <c r="AN223" s="55"/>
      <c r="AO223" s="55"/>
      <c r="AP223" s="55"/>
      <c r="AQ223" s="55"/>
      <c r="AR223" s="88"/>
      <c r="AS223" s="88"/>
      <c r="AT223" s="29">
        <v>0</v>
      </c>
      <c r="AU223" s="29">
        <v>0</v>
      </c>
      <c r="AV223" s="5">
        <v>0</v>
      </c>
      <c r="AW223" s="5">
        <v>0</v>
      </c>
      <c r="AX223" s="5">
        <v>0</v>
      </c>
      <c r="AY223" s="5">
        <v>0</v>
      </c>
      <c r="AZ223" s="5">
        <v>0</v>
      </c>
      <c r="BA223" s="14">
        <v>0</v>
      </c>
      <c r="BB223" s="14"/>
      <c r="BC223" s="14"/>
      <c r="BD223" s="28"/>
      <c r="BE223" s="28"/>
      <c r="BF223" s="14"/>
      <c r="BG223" s="14"/>
      <c r="BH223" s="14"/>
      <c r="BI223" s="14"/>
    </row>
    <row r="224" spans="1:61">
      <c r="A224" s="14" t="s">
        <v>191</v>
      </c>
      <c r="B224" s="14" t="s">
        <v>192</v>
      </c>
      <c r="C224" s="14"/>
      <c r="D224" s="14"/>
      <c r="E224" s="14"/>
      <c r="F224" s="14"/>
      <c r="G224" s="14"/>
      <c r="H224" s="14"/>
      <c r="I224" s="14"/>
      <c r="J224" s="14"/>
      <c r="K224" s="14"/>
      <c r="L224" s="14"/>
      <c r="M224" s="14"/>
      <c r="N224" s="14"/>
      <c r="O224" s="14"/>
      <c r="P224" s="14"/>
      <c r="Q224" s="14"/>
      <c r="R224" s="14"/>
      <c r="S224" s="14"/>
      <c r="T224" s="29">
        <v>10323</v>
      </c>
      <c r="U224" s="29">
        <v>10577</v>
      </c>
      <c r="V224" s="29">
        <v>10797</v>
      </c>
      <c r="W224" s="29">
        <v>11227</v>
      </c>
      <c r="X224" s="29">
        <v>11529</v>
      </c>
      <c r="Y224" s="29">
        <v>11779</v>
      </c>
      <c r="Z224" s="29">
        <v>12268</v>
      </c>
      <c r="AA224" s="29">
        <v>12673</v>
      </c>
      <c r="AB224" s="29">
        <v>12980</v>
      </c>
      <c r="AC224" s="29">
        <v>13145</v>
      </c>
      <c r="AD224" s="29">
        <v>13364</v>
      </c>
      <c r="AE224" s="29">
        <v>13887</v>
      </c>
      <c r="AF224" s="29">
        <v>14405</v>
      </c>
      <c r="AG224" s="29">
        <v>14621</v>
      </c>
      <c r="AH224" s="29">
        <v>15367</v>
      </c>
      <c r="AI224" s="29">
        <v>16056</v>
      </c>
      <c r="AJ224" s="29">
        <v>16564</v>
      </c>
      <c r="AK224" s="29">
        <v>16831</v>
      </c>
      <c r="AL224" s="29">
        <v>17377</v>
      </c>
      <c r="AM224" s="29">
        <v>18130</v>
      </c>
      <c r="AN224" s="29">
        <v>18996</v>
      </c>
      <c r="AO224" s="29">
        <v>19997</v>
      </c>
      <c r="AP224" s="29">
        <v>20861</v>
      </c>
      <c r="AQ224" s="29">
        <v>21542</v>
      </c>
      <c r="AR224" s="29">
        <v>21927</v>
      </c>
      <c r="AS224" s="29">
        <v>22254</v>
      </c>
      <c r="AT224" s="29">
        <v>22399</v>
      </c>
      <c r="AU224" s="29">
        <v>22565</v>
      </c>
      <c r="AV224" s="5">
        <v>17695</v>
      </c>
      <c r="AW224" s="5">
        <v>17958</v>
      </c>
      <c r="AX224" s="5">
        <v>18015</v>
      </c>
      <c r="AY224" s="5">
        <v>18080</v>
      </c>
      <c r="AZ224" s="5">
        <v>17869</v>
      </c>
      <c r="BA224" s="5">
        <v>17936</v>
      </c>
      <c r="BB224" s="14"/>
      <c r="BC224" s="14"/>
      <c r="BD224" s="28"/>
      <c r="BE224" s="28"/>
      <c r="BF224" s="14"/>
      <c r="BG224" s="14"/>
      <c r="BH224" s="14"/>
      <c r="BI224" s="14"/>
    </row>
    <row r="225" spans="1:61">
      <c r="A225" s="14"/>
      <c r="B225" s="14" t="s">
        <v>193</v>
      </c>
      <c r="C225" s="14"/>
      <c r="D225" s="14"/>
      <c r="E225" s="14"/>
      <c r="F225" s="14"/>
      <c r="G225" s="14"/>
      <c r="H225" s="14"/>
      <c r="I225" s="14"/>
      <c r="J225" s="14"/>
      <c r="K225" s="14"/>
      <c r="L225" s="14"/>
      <c r="M225" s="14"/>
      <c r="N225" s="14"/>
      <c r="O225" s="14"/>
      <c r="P225" s="14"/>
      <c r="Q225" s="14"/>
      <c r="R225" s="14"/>
      <c r="S225" s="14"/>
      <c r="T225" s="29">
        <v>24316</v>
      </c>
      <c r="U225" s="29">
        <v>24221</v>
      </c>
      <c r="V225" s="29">
        <v>24333</v>
      </c>
      <c r="W225" s="29">
        <v>24698</v>
      </c>
      <c r="X225" s="29">
        <v>24931</v>
      </c>
      <c r="Y225" s="29">
        <v>25426</v>
      </c>
      <c r="Z225" s="29">
        <v>25697</v>
      </c>
      <c r="AA225" s="29">
        <v>25835</v>
      </c>
      <c r="AB225" s="29">
        <v>25798</v>
      </c>
      <c r="AC225" s="29">
        <v>25551</v>
      </c>
      <c r="AD225" s="29">
        <v>25502</v>
      </c>
      <c r="AE225" s="29">
        <v>25884</v>
      </c>
      <c r="AF225" s="29">
        <v>26030</v>
      </c>
      <c r="AG225" s="29">
        <v>27131</v>
      </c>
      <c r="AH225" s="29">
        <v>27979</v>
      </c>
      <c r="AI225" s="29">
        <v>28679</v>
      </c>
      <c r="AJ225" s="29">
        <v>29426</v>
      </c>
      <c r="AK225" s="29">
        <v>29699</v>
      </c>
      <c r="AL225" s="29">
        <v>30578</v>
      </c>
      <c r="AM225" s="29">
        <v>31755</v>
      </c>
      <c r="AN225" s="29">
        <v>32824</v>
      </c>
      <c r="AO225" s="29">
        <v>34030</v>
      </c>
      <c r="AP225" s="29">
        <v>35406</v>
      </c>
      <c r="AQ225" s="29">
        <v>36284</v>
      </c>
      <c r="AR225" s="29">
        <v>36665</v>
      </c>
      <c r="AS225" s="29">
        <v>36905</v>
      </c>
      <c r="AT225" s="29">
        <v>36743</v>
      </c>
      <c r="AU225" s="29">
        <v>36612</v>
      </c>
      <c r="AV225" s="5">
        <v>27728</v>
      </c>
      <c r="AW225" s="5">
        <v>28053</v>
      </c>
      <c r="AX225" s="5">
        <v>28204</v>
      </c>
      <c r="AY225" s="5">
        <v>28222</v>
      </c>
      <c r="AZ225" s="5">
        <v>27864</v>
      </c>
      <c r="BA225" s="5">
        <v>27769</v>
      </c>
      <c r="BB225" s="14"/>
      <c r="BC225" s="14"/>
      <c r="BD225" s="28"/>
      <c r="BE225" s="28"/>
      <c r="BF225" s="14"/>
      <c r="BG225" s="14"/>
      <c r="BH225" s="14"/>
      <c r="BI225" s="14"/>
    </row>
    <row r="226" spans="1:61">
      <c r="A226" s="14"/>
      <c r="B226" s="14"/>
      <c r="C226" s="14" t="s">
        <v>194</v>
      </c>
      <c r="D226" s="14"/>
      <c r="E226" s="14"/>
      <c r="F226" s="14"/>
      <c r="G226" s="14"/>
      <c r="H226" s="14"/>
      <c r="I226" s="14"/>
      <c r="J226" s="14"/>
      <c r="K226" s="14"/>
      <c r="L226" s="14"/>
      <c r="M226" s="14"/>
      <c r="N226" s="14"/>
      <c r="O226" s="14"/>
      <c r="P226" s="14"/>
      <c r="Q226" s="14"/>
      <c r="R226" s="14"/>
      <c r="S226" s="14"/>
      <c r="T226" s="69"/>
      <c r="U226" s="69"/>
      <c r="V226" s="69"/>
      <c r="W226" s="69"/>
      <c r="X226" s="29">
        <v>2217</v>
      </c>
      <c r="Y226" s="29">
        <v>2470</v>
      </c>
      <c r="Z226" s="29">
        <v>2655</v>
      </c>
      <c r="AA226" s="29">
        <v>2816</v>
      </c>
      <c r="AB226" s="29">
        <v>3002</v>
      </c>
      <c r="AC226" s="29">
        <v>2977</v>
      </c>
      <c r="AD226" s="29">
        <v>3023</v>
      </c>
      <c r="AE226" s="29">
        <v>3043</v>
      </c>
      <c r="AF226" s="29">
        <v>3204</v>
      </c>
      <c r="AG226" s="29">
        <v>3257</v>
      </c>
      <c r="AH226" s="29">
        <v>3255</v>
      </c>
      <c r="AI226" s="29">
        <v>3231</v>
      </c>
      <c r="AJ226" s="29">
        <v>3332</v>
      </c>
      <c r="AK226" s="29">
        <v>3374</v>
      </c>
      <c r="AL226" s="29">
        <v>3475</v>
      </c>
      <c r="AM226" s="29">
        <v>3533</v>
      </c>
      <c r="AN226" s="29">
        <v>3579</v>
      </c>
      <c r="AO226" s="29">
        <v>3623</v>
      </c>
      <c r="AP226" s="29">
        <v>4051</v>
      </c>
      <c r="AQ226" s="29">
        <v>4618</v>
      </c>
      <c r="AR226" s="29">
        <v>5286</v>
      </c>
      <c r="AS226" s="29">
        <v>5728</v>
      </c>
      <c r="AT226" s="29">
        <v>6175</v>
      </c>
      <c r="AU226" s="29">
        <v>6433</v>
      </c>
      <c r="AV226" s="82"/>
      <c r="AW226" s="82"/>
      <c r="AX226" s="82"/>
      <c r="AY226" s="82"/>
      <c r="AZ226" s="82"/>
      <c r="BA226" s="82"/>
      <c r="BB226" s="14"/>
      <c r="BC226" s="14"/>
      <c r="BD226" s="28"/>
      <c r="BE226" s="28"/>
      <c r="BF226" s="14"/>
      <c r="BG226" s="14"/>
      <c r="BH226" s="14"/>
      <c r="BI226" s="14"/>
    </row>
    <row r="227" spans="1:61">
      <c r="A227" s="14"/>
      <c r="B227" s="14" t="s">
        <v>195</v>
      </c>
      <c r="C227" s="14"/>
      <c r="D227" s="14"/>
      <c r="E227" s="14"/>
      <c r="F227" s="14"/>
      <c r="G227" s="14"/>
      <c r="H227" s="14"/>
      <c r="I227" s="14"/>
      <c r="J227" s="14"/>
      <c r="K227" s="14"/>
      <c r="L227" s="14"/>
      <c r="M227" s="14"/>
      <c r="N227" s="14"/>
      <c r="O227" s="14"/>
      <c r="P227" s="14"/>
      <c r="Q227" s="14"/>
      <c r="R227" s="14"/>
      <c r="S227" s="14"/>
      <c r="T227" s="69"/>
      <c r="U227" s="69"/>
      <c r="V227" s="69"/>
      <c r="W227" s="69"/>
      <c r="X227" s="64">
        <v>8.8999999999999996E-2</v>
      </c>
      <c r="Y227" s="64">
        <v>9.7000000000000003E-2</v>
      </c>
      <c r="Z227" s="64">
        <v>0.10299999999999999</v>
      </c>
      <c r="AA227" s="64">
        <v>0.109</v>
      </c>
      <c r="AB227" s="64">
        <v>0.11600000000000001</v>
      </c>
      <c r="AC227" s="64">
        <v>0.11700000000000001</v>
      </c>
      <c r="AD227" s="64">
        <v>0.11899999999999999</v>
      </c>
      <c r="AE227" s="64">
        <v>0.11799999999999999</v>
      </c>
      <c r="AF227" s="64">
        <v>0.123</v>
      </c>
      <c r="AG227" s="64">
        <v>0.12</v>
      </c>
      <c r="AH227" s="64">
        <v>0.11600000000000001</v>
      </c>
      <c r="AI227" s="64">
        <v>0.113</v>
      </c>
      <c r="AJ227" s="64">
        <v>0.113</v>
      </c>
      <c r="AK227" s="64">
        <v>0.114</v>
      </c>
      <c r="AL227" s="64">
        <v>0.114</v>
      </c>
      <c r="AM227" s="64">
        <v>0.111</v>
      </c>
      <c r="AN227" s="64">
        <v>0.109</v>
      </c>
      <c r="AO227" s="64">
        <v>0.106</v>
      </c>
      <c r="AP227" s="64">
        <v>0.114</v>
      </c>
      <c r="AQ227" s="64">
        <v>0.127</v>
      </c>
      <c r="AR227" s="64">
        <v>0.14399999999999999</v>
      </c>
      <c r="AS227" s="64">
        <v>0.155</v>
      </c>
      <c r="AT227" s="64">
        <v>0.16800000000000001</v>
      </c>
      <c r="AU227" s="64">
        <v>0.17599999999999999</v>
      </c>
      <c r="AV227" s="82"/>
      <c r="AW227" s="82"/>
      <c r="AX227" s="82"/>
      <c r="AY227" s="82"/>
      <c r="AZ227" s="82"/>
      <c r="BA227" s="82"/>
      <c r="BB227" s="14"/>
      <c r="BC227" s="14"/>
      <c r="BD227" s="28"/>
      <c r="BE227" s="28"/>
      <c r="BF227" s="14"/>
      <c r="BG227" s="14"/>
      <c r="BH227" s="14"/>
      <c r="BI227" s="14"/>
    </row>
    <row r="228" spans="1:61">
      <c r="A228" s="14"/>
      <c r="B228" s="14" t="s">
        <v>196</v>
      </c>
      <c r="C228" s="14"/>
      <c r="D228" s="14"/>
      <c r="E228" s="14"/>
      <c r="F228" s="14"/>
      <c r="G228" s="14"/>
      <c r="H228" s="14"/>
      <c r="I228" s="14"/>
      <c r="J228" s="14"/>
      <c r="K228" s="14"/>
      <c r="L228" s="14"/>
      <c r="M228" s="14"/>
      <c r="N228" s="14"/>
      <c r="O228" s="14"/>
      <c r="P228" s="14"/>
      <c r="Q228" s="14"/>
      <c r="R228" s="14"/>
      <c r="S228" s="14"/>
      <c r="T228" s="29">
        <v>65452</v>
      </c>
      <c r="U228" s="29">
        <v>66034</v>
      </c>
      <c r="V228" s="29">
        <v>67308</v>
      </c>
      <c r="W228" s="29">
        <v>73976</v>
      </c>
      <c r="X228" s="29">
        <v>73315</v>
      </c>
      <c r="Y228" s="29">
        <v>75916</v>
      </c>
      <c r="Z228" s="29">
        <v>84609</v>
      </c>
      <c r="AA228" s="29">
        <v>86384</v>
      </c>
      <c r="AB228" s="29">
        <v>89646</v>
      </c>
      <c r="AC228" s="29">
        <v>90424</v>
      </c>
      <c r="AD228" s="29">
        <v>91750</v>
      </c>
      <c r="AE228" s="29">
        <v>95423</v>
      </c>
      <c r="AF228" s="29">
        <v>101518</v>
      </c>
      <c r="AG228" s="29">
        <v>102947</v>
      </c>
      <c r="AH228" s="29">
        <v>111460</v>
      </c>
      <c r="AI228" s="29">
        <v>110709</v>
      </c>
      <c r="AJ228" s="29">
        <v>113031</v>
      </c>
      <c r="AK228" s="29">
        <v>113849</v>
      </c>
      <c r="AL228" s="29">
        <v>115338</v>
      </c>
      <c r="AM228" s="29">
        <v>111990</v>
      </c>
      <c r="AN228" s="29">
        <v>120624</v>
      </c>
      <c r="AO228" s="29">
        <v>117929</v>
      </c>
      <c r="AP228" s="29">
        <v>117101</v>
      </c>
      <c r="AQ228" s="29">
        <v>115270</v>
      </c>
      <c r="AR228" s="29">
        <v>122948</v>
      </c>
      <c r="AS228" s="29">
        <v>120476</v>
      </c>
      <c r="AT228" s="29">
        <v>132943</v>
      </c>
      <c r="AU228" s="29">
        <v>133280</v>
      </c>
      <c r="AV228" s="5">
        <v>125516</v>
      </c>
      <c r="AW228" s="5">
        <v>123140</v>
      </c>
      <c r="AX228" s="5">
        <v>116022</v>
      </c>
      <c r="AY228" s="5">
        <v>116844</v>
      </c>
      <c r="AZ228" s="5">
        <v>138900</v>
      </c>
      <c r="BA228" s="5">
        <v>140945</v>
      </c>
      <c r="BB228" s="14"/>
      <c r="BC228" s="14"/>
      <c r="BD228" s="28"/>
      <c r="BE228" s="28"/>
      <c r="BF228" s="14"/>
      <c r="BG228" s="14"/>
      <c r="BH228" s="14"/>
      <c r="BI228" s="14"/>
    </row>
    <row r="229" spans="1:61">
      <c r="A229" s="14"/>
      <c r="B229" s="14" t="s">
        <v>197</v>
      </c>
      <c r="C229" s="14"/>
      <c r="D229" s="14"/>
      <c r="E229" s="14"/>
      <c r="F229" s="14"/>
      <c r="G229" s="14"/>
      <c r="H229" s="14"/>
      <c r="I229" s="14"/>
      <c r="J229" s="14"/>
      <c r="K229" s="14"/>
      <c r="L229" s="14"/>
      <c r="M229" s="14"/>
      <c r="N229" s="14"/>
      <c r="O229" s="14"/>
      <c r="P229" s="14"/>
      <c r="Q229" s="14"/>
      <c r="R229" s="14"/>
      <c r="S229" s="14"/>
      <c r="T229" s="29">
        <v>27787</v>
      </c>
      <c r="U229" s="29">
        <v>28836</v>
      </c>
      <c r="V229" s="29">
        <v>10797</v>
      </c>
      <c r="W229" s="29">
        <v>33361</v>
      </c>
      <c r="X229" s="29">
        <v>33904</v>
      </c>
      <c r="Y229" s="29">
        <v>35169</v>
      </c>
      <c r="Z229" s="29">
        <v>40393</v>
      </c>
      <c r="AA229" s="29">
        <v>42375</v>
      </c>
      <c r="AB229" s="29">
        <v>45105</v>
      </c>
      <c r="AC229" s="29">
        <v>46520</v>
      </c>
      <c r="AD229" s="29">
        <v>48080</v>
      </c>
      <c r="AE229" s="29">
        <v>51196</v>
      </c>
      <c r="AF229" s="29">
        <v>56180</v>
      </c>
      <c r="AG229" s="29">
        <v>55479</v>
      </c>
      <c r="AH229" s="29">
        <v>61218</v>
      </c>
      <c r="AI229" s="29">
        <v>61981</v>
      </c>
      <c r="AJ229" s="29">
        <v>63626</v>
      </c>
      <c r="AK229" s="29">
        <v>64521</v>
      </c>
      <c r="AL229" s="29">
        <v>65545</v>
      </c>
      <c r="AM229" s="29">
        <v>63939</v>
      </c>
      <c r="AN229" s="29">
        <v>69808</v>
      </c>
      <c r="AO229" s="29">
        <v>69298</v>
      </c>
      <c r="AP229" s="29">
        <v>68995</v>
      </c>
      <c r="AQ229" s="29">
        <v>68436</v>
      </c>
      <c r="AR229" s="29">
        <v>73527</v>
      </c>
      <c r="AS229" s="29">
        <v>72648</v>
      </c>
      <c r="AT229" s="29">
        <v>81044</v>
      </c>
      <c r="AU229" s="29">
        <v>82144</v>
      </c>
      <c r="AV229" s="5">
        <v>80100</v>
      </c>
      <c r="AW229" s="5">
        <v>78828</v>
      </c>
      <c r="AX229" s="5">
        <v>74108</v>
      </c>
      <c r="AY229" s="5">
        <v>74854</v>
      </c>
      <c r="AZ229" s="5">
        <v>89076</v>
      </c>
      <c r="BA229" s="5">
        <v>91037</v>
      </c>
      <c r="BB229" s="14"/>
      <c r="BC229" s="14"/>
      <c r="BD229" s="28"/>
      <c r="BE229" s="28"/>
      <c r="BF229" s="14"/>
      <c r="BG229" s="14"/>
      <c r="BH229" s="14"/>
      <c r="BI229" s="14"/>
    </row>
    <row r="230" spans="1:61">
      <c r="A230" s="14"/>
      <c r="B230" s="14" t="s">
        <v>198</v>
      </c>
      <c r="C230" s="14"/>
      <c r="D230" s="14"/>
      <c r="E230" s="14"/>
      <c r="F230" s="14"/>
      <c r="G230" s="14"/>
      <c r="H230" s="14"/>
      <c r="I230" s="14"/>
      <c r="J230" s="14"/>
      <c r="K230" s="14"/>
      <c r="L230" s="14"/>
      <c r="M230" s="14"/>
      <c r="N230" s="14"/>
      <c r="O230" s="14"/>
      <c r="P230" s="14"/>
      <c r="Q230" s="14"/>
      <c r="R230" s="14"/>
      <c r="S230" s="14"/>
      <c r="T230" s="29"/>
      <c r="U230" s="29"/>
      <c r="V230" s="29"/>
      <c r="W230" s="29">
        <v>59790</v>
      </c>
      <c r="X230" s="29">
        <v>96367</v>
      </c>
      <c r="Y230" s="29">
        <v>111404</v>
      </c>
      <c r="Z230" s="29">
        <v>117703</v>
      </c>
      <c r="AA230" s="29">
        <v>113239</v>
      </c>
      <c r="AB230" s="29">
        <v>125302</v>
      </c>
      <c r="AC230" s="29">
        <v>132961</v>
      </c>
      <c r="AD230" s="29">
        <v>136387</v>
      </c>
      <c r="AE230" s="29">
        <v>143203</v>
      </c>
      <c r="AF230" s="29">
        <v>150658</v>
      </c>
      <c r="AG230" s="29">
        <v>154349</v>
      </c>
      <c r="AH230" s="29">
        <v>164415</v>
      </c>
      <c r="AI230" s="29">
        <v>169131</v>
      </c>
      <c r="AJ230" s="29">
        <v>174470</v>
      </c>
      <c r="AK230" s="29">
        <v>166092</v>
      </c>
      <c r="AL230" s="29">
        <v>174837</v>
      </c>
      <c r="AM230" s="29">
        <v>178034</v>
      </c>
      <c r="AN230" s="29">
        <v>174614</v>
      </c>
      <c r="AO230" s="29">
        <v>177715</v>
      </c>
      <c r="AP230" s="29">
        <v>178391</v>
      </c>
      <c r="AQ230" s="29">
        <v>190180</v>
      </c>
      <c r="AR230" s="29">
        <v>194703</v>
      </c>
      <c r="AS230" s="29">
        <v>210703</v>
      </c>
      <c r="AT230" s="29">
        <v>220427</v>
      </c>
      <c r="AU230" s="29">
        <v>244067</v>
      </c>
      <c r="AV230" s="5">
        <v>312124</v>
      </c>
      <c r="AW230" s="5">
        <v>306433</v>
      </c>
      <c r="AX230" s="5">
        <v>314336</v>
      </c>
      <c r="AY230" s="5">
        <v>333481</v>
      </c>
      <c r="AZ230" s="5">
        <v>354424</v>
      </c>
      <c r="BA230" s="5">
        <v>367930</v>
      </c>
      <c r="BB230" s="14"/>
      <c r="BC230" s="14"/>
      <c r="BD230" s="28"/>
      <c r="BE230" s="28"/>
      <c r="BF230" s="14"/>
      <c r="BG230" s="14"/>
      <c r="BH230" s="14"/>
      <c r="BI230" s="14"/>
    </row>
    <row r="231" spans="1:61">
      <c r="A231" s="14"/>
      <c r="B231" s="14" t="s">
        <v>199</v>
      </c>
      <c r="C231" s="14"/>
      <c r="D231" s="14"/>
      <c r="E231" s="14"/>
      <c r="F231" s="14"/>
      <c r="G231" s="14"/>
      <c r="H231" s="14"/>
      <c r="I231" s="14"/>
      <c r="J231" s="14"/>
      <c r="K231" s="14"/>
      <c r="L231" s="14"/>
      <c r="M231" s="14"/>
      <c r="N231" s="14"/>
      <c r="O231" s="14"/>
      <c r="P231" s="14"/>
      <c r="Q231" s="14"/>
      <c r="R231" s="14"/>
      <c r="S231" s="14"/>
      <c r="T231" s="77"/>
      <c r="U231" s="77"/>
      <c r="V231" s="77"/>
      <c r="W231" s="77"/>
      <c r="X231" s="77"/>
      <c r="Y231" s="29">
        <v>856129</v>
      </c>
      <c r="Z231" s="29">
        <v>982395</v>
      </c>
      <c r="AA231" s="29">
        <v>1073401</v>
      </c>
      <c r="AB231" s="29">
        <v>1154809</v>
      </c>
      <c r="AC231" s="29">
        <v>1182000</v>
      </c>
      <c r="AD231" s="29">
        <v>1216036</v>
      </c>
      <c r="AE231" s="29">
        <v>1301048</v>
      </c>
      <c r="AF231" s="29">
        <v>1409538</v>
      </c>
      <c r="AG231" s="29">
        <v>1446196</v>
      </c>
      <c r="AH231" s="29">
        <v>1631154</v>
      </c>
      <c r="AI231" s="29">
        <v>1703642</v>
      </c>
      <c r="AJ231" s="29">
        <v>1795288</v>
      </c>
      <c r="AK231" s="29">
        <v>1854701</v>
      </c>
      <c r="AL231" s="29">
        <v>1926483</v>
      </c>
      <c r="AM231" s="29">
        <v>1952046</v>
      </c>
      <c r="AN231" s="29">
        <v>2207378</v>
      </c>
      <c r="AO231" s="29">
        <v>2273456</v>
      </c>
      <c r="AP231" s="29">
        <v>2343227</v>
      </c>
      <c r="AQ231" s="29">
        <v>2382591</v>
      </c>
      <c r="AR231" s="29">
        <v>2588499</v>
      </c>
      <c r="AS231" s="29">
        <v>2636097</v>
      </c>
      <c r="AT231" s="29">
        <v>2913875</v>
      </c>
      <c r="AU231" s="29">
        <v>2936603</v>
      </c>
      <c r="AV231" s="5">
        <v>2118945</v>
      </c>
      <c r="AW231" s="5">
        <v>2095942</v>
      </c>
      <c r="AX231" s="5">
        <v>1999602</v>
      </c>
      <c r="AY231" s="5">
        <v>2025987</v>
      </c>
      <c r="AZ231" s="5">
        <v>2352773</v>
      </c>
      <c r="BA231" s="5">
        <v>2436760</v>
      </c>
      <c r="BB231" s="14"/>
      <c r="BC231" s="14"/>
      <c r="BD231" s="28"/>
      <c r="BE231" s="28"/>
      <c r="BF231" s="14"/>
      <c r="BG231" s="14"/>
      <c r="BH231" s="14"/>
      <c r="BI231" s="14"/>
    </row>
    <row r="232" spans="1:61">
      <c r="A232" s="14"/>
      <c r="B232" s="14" t="s">
        <v>200</v>
      </c>
      <c r="C232" s="14"/>
      <c r="D232" s="14"/>
      <c r="E232" s="14"/>
      <c r="F232" s="14"/>
      <c r="G232" s="14"/>
      <c r="H232" s="14"/>
      <c r="I232" s="14"/>
      <c r="J232" s="14"/>
      <c r="K232" s="14"/>
      <c r="L232" s="14"/>
      <c r="M232" s="14"/>
      <c r="N232" s="14"/>
      <c r="O232" s="14"/>
      <c r="P232" s="14"/>
      <c r="Q232" s="14"/>
      <c r="R232" s="14"/>
      <c r="S232" s="14"/>
      <c r="T232" s="77"/>
      <c r="U232" s="77"/>
      <c r="V232" s="77"/>
      <c r="W232" s="77"/>
      <c r="X232" s="77"/>
      <c r="Y232" s="29">
        <v>1622902</v>
      </c>
      <c r="Z232" s="29">
        <v>1776001</v>
      </c>
      <c r="AA232" s="29">
        <v>2017631</v>
      </c>
      <c r="AB232" s="29">
        <v>2227731</v>
      </c>
      <c r="AC232" s="29">
        <v>2297229</v>
      </c>
      <c r="AD232" s="29">
        <v>2340075</v>
      </c>
      <c r="AE232" s="29">
        <v>2536011</v>
      </c>
      <c r="AF232" s="29">
        <v>2875382</v>
      </c>
      <c r="AG232" s="29">
        <v>2943534</v>
      </c>
      <c r="AH232" s="29">
        <v>3159151</v>
      </c>
      <c r="AI232" s="29">
        <v>3384839</v>
      </c>
      <c r="AJ232" s="29">
        <v>3515554</v>
      </c>
      <c r="AK232" s="29">
        <v>3298931</v>
      </c>
      <c r="AL232" s="29">
        <v>3474546</v>
      </c>
      <c r="AM232" s="29">
        <v>3557470</v>
      </c>
      <c r="AN232" s="29">
        <v>3548064</v>
      </c>
      <c r="AO232" s="29">
        <v>3729402</v>
      </c>
      <c r="AP232" s="29">
        <v>3419415</v>
      </c>
      <c r="AQ232" s="29">
        <v>4037459</v>
      </c>
      <c r="AR232" s="29">
        <v>4349056</v>
      </c>
      <c r="AS232" s="29">
        <v>4829989</v>
      </c>
      <c r="AT232" s="29">
        <v>5151040</v>
      </c>
      <c r="AU232" s="29">
        <v>5500118</v>
      </c>
      <c r="AV232" s="5">
        <v>5602734</v>
      </c>
      <c r="AW232" s="5">
        <v>5651302</v>
      </c>
      <c r="AX232" s="5">
        <v>5960559</v>
      </c>
      <c r="AY232" s="5">
        <v>6288978</v>
      </c>
      <c r="AZ232" s="5">
        <v>6415686</v>
      </c>
      <c r="BA232" s="5">
        <v>6587713</v>
      </c>
      <c r="BB232" s="14"/>
      <c r="BC232" s="14"/>
      <c r="BD232" s="28"/>
      <c r="BE232" s="28"/>
      <c r="BF232" s="14"/>
      <c r="BG232" s="14"/>
      <c r="BH232" s="14"/>
      <c r="BI232" s="14"/>
    </row>
    <row r="233" spans="1:61">
      <c r="A233" s="14"/>
      <c r="B233" s="14" t="s">
        <v>201</v>
      </c>
      <c r="C233" s="14"/>
      <c r="D233" s="14"/>
      <c r="E233" s="14"/>
      <c r="F233" s="14"/>
      <c r="G233" s="14"/>
      <c r="H233" s="14"/>
      <c r="I233" s="14"/>
      <c r="J233" s="14"/>
      <c r="K233" s="14"/>
      <c r="L233" s="14"/>
      <c r="M233" s="14"/>
      <c r="N233" s="14"/>
      <c r="O233" s="14"/>
      <c r="P233" s="14"/>
      <c r="Q233" s="14"/>
      <c r="R233" s="14"/>
      <c r="S233" s="14"/>
      <c r="T233" s="77"/>
      <c r="U233" s="77"/>
      <c r="V233" s="77"/>
      <c r="W233" s="77"/>
      <c r="X233" s="77"/>
      <c r="Y233" s="29">
        <v>1019428</v>
      </c>
      <c r="Z233" s="29">
        <v>1108757</v>
      </c>
      <c r="AA233" s="29">
        <v>759328</v>
      </c>
      <c r="AB233" s="29">
        <v>809260</v>
      </c>
      <c r="AC233" s="29">
        <v>891150</v>
      </c>
      <c r="AD233" s="29">
        <v>934970</v>
      </c>
      <c r="AE233" s="29">
        <v>963181</v>
      </c>
      <c r="AF233" s="29">
        <v>834853</v>
      </c>
      <c r="AG233" s="29">
        <v>1009798</v>
      </c>
      <c r="AH233" s="29">
        <v>1188464</v>
      </c>
      <c r="AI233" s="29">
        <v>1208794</v>
      </c>
      <c r="AJ233" s="29">
        <v>1345579</v>
      </c>
      <c r="AK233" s="29">
        <v>1340941</v>
      </c>
      <c r="AL233" s="29">
        <v>1603773</v>
      </c>
      <c r="AM233" s="29">
        <v>1781305</v>
      </c>
      <c r="AN233" s="29">
        <v>1517440</v>
      </c>
      <c r="AO233" s="29">
        <v>1731052</v>
      </c>
      <c r="AP233" s="29">
        <v>2215984</v>
      </c>
      <c r="AQ233" s="29">
        <v>2132237</v>
      </c>
      <c r="AR233" s="29">
        <v>1935828</v>
      </c>
      <c r="AS233" s="29">
        <v>1990466</v>
      </c>
      <c r="AT233" s="29">
        <v>1815960</v>
      </c>
      <c r="AU233" s="29">
        <v>1717137</v>
      </c>
      <c r="AV233" s="5">
        <v>17282</v>
      </c>
      <c r="AW233" s="5">
        <v>93</v>
      </c>
      <c r="AX233" s="5">
        <v>23516</v>
      </c>
      <c r="AY233" s="5">
        <v>74</v>
      </c>
      <c r="AZ233" s="88"/>
      <c r="BA233" s="88"/>
      <c r="BB233" s="14"/>
      <c r="BC233" s="14"/>
      <c r="BD233" s="28"/>
      <c r="BE233" s="28"/>
      <c r="BF233" s="14"/>
      <c r="BG233" s="14"/>
      <c r="BH233" s="14"/>
      <c r="BI233" s="14"/>
    </row>
    <row r="234" spans="1:61">
      <c r="A234" s="14"/>
      <c r="B234" s="14" t="s">
        <v>281</v>
      </c>
      <c r="C234" s="14"/>
      <c r="D234" s="14"/>
      <c r="E234" s="14"/>
      <c r="F234" s="14"/>
      <c r="G234" s="14"/>
      <c r="H234" s="14"/>
      <c r="I234" s="14"/>
      <c r="J234" s="14"/>
      <c r="K234" s="14"/>
      <c r="L234" s="14"/>
      <c r="M234" s="14"/>
      <c r="N234" s="14"/>
      <c r="O234" s="14"/>
      <c r="P234" s="14"/>
      <c r="Q234" s="14"/>
      <c r="R234" s="14"/>
      <c r="S234" s="14"/>
      <c r="T234" s="77"/>
      <c r="U234" s="77"/>
      <c r="V234" s="77"/>
      <c r="W234" s="77"/>
      <c r="X234" s="77"/>
      <c r="Y234" s="77"/>
      <c r="Z234" s="77"/>
      <c r="AA234" s="77"/>
      <c r="AB234" s="55"/>
      <c r="AC234" s="55"/>
      <c r="AD234" s="55"/>
      <c r="AE234" s="55"/>
      <c r="AF234" s="55"/>
      <c r="AG234" s="55"/>
      <c r="AH234" s="55"/>
      <c r="AI234" s="55"/>
      <c r="AJ234" s="55"/>
      <c r="AK234" s="55"/>
      <c r="AL234" s="55"/>
      <c r="AM234" s="55"/>
      <c r="AN234" s="55"/>
      <c r="AO234" s="55"/>
      <c r="AP234" s="55"/>
      <c r="AQ234" s="55"/>
      <c r="AR234" s="55"/>
      <c r="AS234" s="55"/>
      <c r="AT234" s="55"/>
      <c r="AU234" s="55"/>
      <c r="AV234" s="5">
        <v>1096318</v>
      </c>
      <c r="AW234" s="5">
        <v>1214443</v>
      </c>
      <c r="AX234" s="5">
        <v>1126041</v>
      </c>
      <c r="AY234" s="5">
        <v>1246625</v>
      </c>
      <c r="AZ234" s="5">
        <v>1407926</v>
      </c>
      <c r="BA234" s="5">
        <v>1493098</v>
      </c>
      <c r="BB234" s="14"/>
      <c r="BC234" s="14"/>
      <c r="BD234" s="28"/>
      <c r="BE234" s="28"/>
      <c r="BF234" s="14"/>
      <c r="BG234" s="14"/>
      <c r="BH234" s="14"/>
      <c r="BI234" s="14"/>
    </row>
    <row r="235" spans="1:61">
      <c r="A235" s="14"/>
      <c r="B235" s="14" t="s">
        <v>282</v>
      </c>
      <c r="C235" s="14"/>
      <c r="D235" s="14"/>
      <c r="E235" s="14"/>
      <c r="F235" s="14"/>
      <c r="G235" s="14"/>
      <c r="H235" s="14"/>
      <c r="I235" s="14"/>
      <c r="J235" s="14"/>
      <c r="K235" s="14"/>
      <c r="L235" s="14"/>
      <c r="M235" s="14"/>
      <c r="N235" s="14"/>
      <c r="O235" s="14"/>
      <c r="P235" s="14"/>
      <c r="Q235" s="14"/>
      <c r="R235" s="14"/>
      <c r="S235" s="14"/>
      <c r="T235" s="77"/>
      <c r="U235" s="77"/>
      <c r="V235" s="77"/>
      <c r="W235" s="77"/>
      <c r="X235" s="77"/>
      <c r="Y235" s="77"/>
      <c r="Z235" s="77"/>
      <c r="AA235" s="77"/>
      <c r="AB235" s="55"/>
      <c r="AC235" s="55"/>
      <c r="AD235" s="55"/>
      <c r="AE235" s="55"/>
      <c r="AF235" s="55"/>
      <c r="AG235" s="55"/>
      <c r="AH235" s="55"/>
      <c r="AI235" s="55"/>
      <c r="AJ235" s="55"/>
      <c r="AK235" s="55"/>
      <c r="AL235" s="55"/>
      <c r="AM235" s="55"/>
      <c r="AN235" s="55"/>
      <c r="AO235" s="55"/>
      <c r="AP235" s="55"/>
      <c r="AQ235" s="55"/>
      <c r="AR235" s="55"/>
      <c r="AS235" s="55"/>
      <c r="AT235" s="55"/>
      <c r="AU235" s="55"/>
      <c r="AV235" s="5">
        <v>1476</v>
      </c>
      <c r="AW235" s="5">
        <v>3453</v>
      </c>
      <c r="AX235" s="5">
        <v>1951</v>
      </c>
      <c r="AY235" s="5">
        <v>3691</v>
      </c>
      <c r="AZ235" s="5">
        <v>1514</v>
      </c>
      <c r="BA235" s="5">
        <v>1566</v>
      </c>
      <c r="BB235" s="14"/>
      <c r="BC235" s="14"/>
      <c r="BD235" s="28"/>
      <c r="BE235" s="28"/>
      <c r="BF235" s="14"/>
      <c r="BG235" s="14"/>
      <c r="BH235" s="14"/>
      <c r="BI235" s="14"/>
    </row>
    <row r="236" spans="1:61">
      <c r="A236" s="14"/>
      <c r="B236" s="14" t="s">
        <v>202</v>
      </c>
      <c r="C236" s="14"/>
      <c r="D236" s="14"/>
      <c r="E236" s="14"/>
      <c r="F236" s="14"/>
      <c r="G236" s="14"/>
      <c r="H236" s="14"/>
      <c r="I236" s="14"/>
      <c r="J236" s="14"/>
      <c r="K236" s="14"/>
      <c r="L236" s="14"/>
      <c r="M236" s="14"/>
      <c r="N236" s="14"/>
      <c r="O236" s="14"/>
      <c r="P236" s="14"/>
      <c r="Q236" s="14"/>
      <c r="R236" s="14"/>
      <c r="S236" s="14"/>
      <c r="T236" s="77"/>
      <c r="U236" s="77"/>
      <c r="V236" s="77"/>
      <c r="W236" s="77"/>
      <c r="X236" s="77"/>
      <c r="Y236" s="77"/>
      <c r="Z236" s="77"/>
      <c r="AA236" s="77"/>
      <c r="AB236" s="55"/>
      <c r="AC236" s="55"/>
      <c r="AD236" s="55"/>
      <c r="AE236" s="55"/>
      <c r="AF236" s="55"/>
      <c r="AG236" s="55"/>
      <c r="AH236" s="55"/>
      <c r="AI236" s="55"/>
      <c r="AJ236" s="55"/>
      <c r="AK236" s="55"/>
      <c r="AL236" s="55"/>
      <c r="AM236" s="55"/>
      <c r="AN236" s="55"/>
      <c r="AO236" s="29">
        <v>303104</v>
      </c>
      <c r="AP236" s="29">
        <v>302836</v>
      </c>
      <c r="AQ236" s="29">
        <v>355775</v>
      </c>
      <c r="AR236" s="29">
        <v>433644</v>
      </c>
      <c r="AS236" s="29">
        <v>502413</v>
      </c>
      <c r="AT236" s="29">
        <v>510370</v>
      </c>
      <c r="AU236" s="29">
        <v>497689</v>
      </c>
      <c r="AV236" s="5">
        <v>462650</v>
      </c>
      <c r="AW236" s="5">
        <v>443819</v>
      </c>
      <c r="AX236" s="5">
        <v>478804</v>
      </c>
      <c r="AY236" s="5">
        <v>536056</v>
      </c>
      <c r="AZ236" s="5">
        <v>587107</v>
      </c>
      <c r="BA236" s="5">
        <v>639162</v>
      </c>
      <c r="BB236" s="14"/>
      <c r="BC236" s="14"/>
      <c r="BD236" s="28"/>
      <c r="BE236" s="28"/>
      <c r="BF236" s="14"/>
      <c r="BG236" s="14"/>
      <c r="BH236" s="14"/>
      <c r="BI236" s="14"/>
    </row>
    <row r="237" spans="1:61">
      <c r="A237" s="14" t="s">
        <v>203</v>
      </c>
      <c r="B237" s="56" t="s">
        <v>204</v>
      </c>
      <c r="C237" s="14" t="s">
        <v>90</v>
      </c>
      <c r="D237" s="14"/>
      <c r="E237" s="14"/>
      <c r="F237" s="14"/>
      <c r="G237" s="14"/>
      <c r="H237" s="14"/>
      <c r="I237" s="14"/>
      <c r="J237" s="14"/>
      <c r="K237" s="14"/>
      <c r="L237" s="14"/>
      <c r="M237" s="14"/>
      <c r="N237" s="14"/>
      <c r="O237" s="14"/>
      <c r="P237" s="14"/>
      <c r="Q237" s="14"/>
      <c r="R237" s="14"/>
      <c r="S237" s="14"/>
      <c r="T237" s="29">
        <v>4921991</v>
      </c>
      <c r="U237" s="29">
        <v>5417229</v>
      </c>
      <c r="V237" s="29">
        <v>5863290</v>
      </c>
      <c r="W237" s="29">
        <v>6546825</v>
      </c>
      <c r="X237" s="29">
        <v>6723857</v>
      </c>
      <c r="Y237" s="29">
        <v>7373068</v>
      </c>
      <c r="Z237" s="29">
        <v>7976496</v>
      </c>
      <c r="AA237" s="29">
        <v>8748851</v>
      </c>
      <c r="AB237" s="29">
        <v>9592268</v>
      </c>
      <c r="AC237" s="29">
        <v>9858309</v>
      </c>
      <c r="AD237" s="29">
        <v>10667903</v>
      </c>
      <c r="AE237" s="29">
        <v>11281641</v>
      </c>
      <c r="AF237" s="29">
        <v>11872828</v>
      </c>
      <c r="AG237" s="29">
        <v>11533212</v>
      </c>
      <c r="AH237" s="29">
        <v>9793653</v>
      </c>
      <c r="AI237" s="29">
        <v>10138386</v>
      </c>
      <c r="AJ237" s="29">
        <v>9994196</v>
      </c>
      <c r="AK237" s="29">
        <v>10886667</v>
      </c>
      <c r="AL237" s="29">
        <v>10190770</v>
      </c>
      <c r="AM237" s="29">
        <v>9342138</v>
      </c>
      <c r="AN237" s="29">
        <v>9139101</v>
      </c>
      <c r="AO237" s="29">
        <v>9277409</v>
      </c>
      <c r="AP237" s="29">
        <v>9174478</v>
      </c>
      <c r="AQ237" s="29">
        <v>8939969</v>
      </c>
      <c r="AR237" s="29">
        <v>8608883</v>
      </c>
      <c r="AS237" s="29">
        <v>8960661</v>
      </c>
      <c r="AT237" s="29">
        <v>10356757</v>
      </c>
      <c r="AU237" s="29">
        <v>10776819</v>
      </c>
      <c r="AV237" s="5">
        <v>10584999</v>
      </c>
      <c r="AW237" s="5">
        <v>10393732</v>
      </c>
      <c r="AX237" s="5">
        <v>9852736</v>
      </c>
      <c r="AY237" s="5">
        <v>9850379</v>
      </c>
      <c r="AZ237" s="5">
        <v>10098445</v>
      </c>
      <c r="BA237" s="5">
        <v>10070780</v>
      </c>
      <c r="BB237" s="14"/>
      <c r="BC237" s="14"/>
      <c r="BD237" s="28"/>
      <c r="BE237" s="28"/>
      <c r="BF237" s="14"/>
      <c r="BG237" s="14"/>
      <c r="BH237" s="14"/>
      <c r="BI237" s="14"/>
    </row>
    <row r="238" spans="1:61">
      <c r="A238" s="14" t="s">
        <v>137</v>
      </c>
      <c r="B238" s="56" t="s">
        <v>205</v>
      </c>
      <c r="C238" s="14" t="s">
        <v>90</v>
      </c>
      <c r="D238" s="14"/>
      <c r="E238" s="14"/>
      <c r="F238" s="14"/>
      <c r="G238" s="14"/>
      <c r="H238" s="14"/>
      <c r="I238" s="14"/>
      <c r="J238" s="14"/>
      <c r="K238" s="14"/>
      <c r="L238" s="14"/>
      <c r="M238" s="14"/>
      <c r="N238" s="14"/>
      <c r="O238" s="14"/>
      <c r="P238" s="14"/>
      <c r="Q238" s="14"/>
      <c r="R238" s="14"/>
      <c r="S238" s="14"/>
      <c r="T238" s="29">
        <v>346113</v>
      </c>
      <c r="U238" s="29">
        <v>329647</v>
      </c>
      <c r="V238" s="29">
        <v>418809</v>
      </c>
      <c r="W238" s="29">
        <v>450255</v>
      </c>
      <c r="X238" s="29">
        <v>543645</v>
      </c>
      <c r="Y238" s="29">
        <v>580430</v>
      </c>
      <c r="Z238" s="29">
        <v>637031</v>
      </c>
      <c r="AA238" s="29">
        <v>905925</v>
      </c>
      <c r="AB238" s="29">
        <v>1123502</v>
      </c>
      <c r="AC238" s="29">
        <v>1126334</v>
      </c>
      <c r="AD238" s="29">
        <v>1061807</v>
      </c>
      <c r="AE238" s="29">
        <v>1016199</v>
      </c>
      <c r="AF238" s="29">
        <v>852009</v>
      </c>
      <c r="AG238" s="29">
        <v>749431</v>
      </c>
      <c r="AH238" s="29">
        <v>681443</v>
      </c>
      <c r="AI238" s="29">
        <v>576103</v>
      </c>
      <c r="AJ238" s="29">
        <v>656010</v>
      </c>
      <c r="AK238" s="29">
        <v>558410</v>
      </c>
      <c r="AL238" s="29">
        <v>594843</v>
      </c>
      <c r="AM238" s="29">
        <v>610746</v>
      </c>
      <c r="AN238" s="29">
        <v>554073</v>
      </c>
      <c r="AO238" s="29">
        <v>533697</v>
      </c>
      <c r="AP238" s="29">
        <v>576725</v>
      </c>
      <c r="AQ238" s="29">
        <v>641150</v>
      </c>
      <c r="AR238" s="29">
        <v>569720</v>
      </c>
      <c r="AS238" s="29">
        <v>613274</v>
      </c>
      <c r="AT238" s="29">
        <v>755755</v>
      </c>
      <c r="AU238" s="29">
        <v>740993</v>
      </c>
      <c r="AV238" s="5">
        <v>722230</v>
      </c>
      <c r="AW238" s="5">
        <v>690390</v>
      </c>
      <c r="AX238" s="5">
        <v>619723</v>
      </c>
      <c r="AY238" s="5">
        <v>761752</v>
      </c>
      <c r="AZ238" s="5">
        <v>709202</v>
      </c>
      <c r="BA238" s="5">
        <v>740232</v>
      </c>
      <c r="BB238" s="14"/>
      <c r="BC238" s="14"/>
      <c r="BD238" s="28"/>
      <c r="BE238" s="28"/>
      <c r="BF238" s="14"/>
      <c r="BG238" s="14"/>
      <c r="BH238" s="14"/>
      <c r="BI238" s="14"/>
    </row>
    <row r="239" spans="1:61">
      <c r="A239" s="14"/>
      <c r="B239" s="56" t="s">
        <v>206</v>
      </c>
      <c r="C239" s="14"/>
      <c r="D239" s="14"/>
      <c r="E239" s="14"/>
      <c r="F239" s="14"/>
      <c r="G239" s="14"/>
      <c r="H239" s="14"/>
      <c r="I239" s="14"/>
      <c r="J239" s="14"/>
      <c r="K239" s="14"/>
      <c r="L239" s="14"/>
      <c r="M239" s="14"/>
      <c r="N239" s="14"/>
      <c r="O239" s="14"/>
      <c r="P239" s="14"/>
      <c r="Q239" s="14"/>
      <c r="R239" s="14"/>
      <c r="S239" s="14"/>
      <c r="T239" s="29">
        <v>1830137</v>
      </c>
      <c r="U239" s="29">
        <v>1911925</v>
      </c>
      <c r="V239" s="29">
        <v>2092143</v>
      </c>
      <c r="W239" s="29">
        <v>2294459</v>
      </c>
      <c r="X239" s="29">
        <v>2410764</v>
      </c>
      <c r="Y239" s="29">
        <v>2622604</v>
      </c>
      <c r="Z239" s="29">
        <v>2835991</v>
      </c>
      <c r="AA239" s="29">
        <v>2952436</v>
      </c>
      <c r="AB239" s="29">
        <v>3140610</v>
      </c>
      <c r="AC239" s="29">
        <v>3404981</v>
      </c>
      <c r="AD239" s="29">
        <v>3555045</v>
      </c>
      <c r="AE239" s="29">
        <v>3820315</v>
      </c>
      <c r="AF239" s="29">
        <v>4194781</v>
      </c>
      <c r="AG239" s="29">
        <v>4415191</v>
      </c>
      <c r="AH239" s="29">
        <v>4780585</v>
      </c>
      <c r="AI239" s="29">
        <v>5079728</v>
      </c>
      <c r="AJ239" s="29">
        <v>5264689</v>
      </c>
      <c r="AK239" s="29">
        <v>5267838</v>
      </c>
      <c r="AL239" s="29">
        <v>5487424</v>
      </c>
      <c r="AM239" s="29">
        <v>5657730</v>
      </c>
      <c r="AN239" s="29">
        <v>5663668</v>
      </c>
      <c r="AO239" s="29">
        <v>5767832</v>
      </c>
      <c r="AP239" s="29">
        <v>5932048</v>
      </c>
      <c r="AQ239" s="29">
        <v>5839451</v>
      </c>
      <c r="AR239" s="29">
        <v>5966581</v>
      </c>
      <c r="AS239" s="29">
        <v>6138495</v>
      </c>
      <c r="AT239" s="29">
        <v>6187794</v>
      </c>
      <c r="AU239" s="29">
        <v>6342679</v>
      </c>
      <c r="AV239" s="5">
        <v>6452416</v>
      </c>
      <c r="AW239" s="5">
        <v>6713855</v>
      </c>
      <c r="AX239" s="5">
        <v>6870714</v>
      </c>
      <c r="AY239" s="5">
        <v>7019976</v>
      </c>
      <c r="AZ239" s="5">
        <v>6841649</v>
      </c>
      <c r="BA239" s="5">
        <v>6887244</v>
      </c>
      <c r="BB239" s="14"/>
      <c r="BC239" s="14"/>
      <c r="BD239" s="28"/>
      <c r="BE239" s="28"/>
      <c r="BF239" s="14"/>
      <c r="BG239" s="14"/>
      <c r="BH239" s="14"/>
      <c r="BI239" s="14"/>
    </row>
    <row r="240" spans="1:61">
      <c r="A240" s="14"/>
      <c r="B240" s="59" t="s">
        <v>42</v>
      </c>
      <c r="C240" s="14"/>
      <c r="D240" s="14"/>
      <c r="E240" s="14"/>
      <c r="F240" s="14"/>
      <c r="G240" s="14"/>
      <c r="H240" s="14"/>
      <c r="I240" s="14"/>
      <c r="J240" s="14"/>
      <c r="K240" s="14"/>
      <c r="L240" s="14"/>
      <c r="M240" s="14"/>
      <c r="N240" s="14"/>
      <c r="O240" s="14"/>
      <c r="P240" s="14"/>
      <c r="Q240" s="14"/>
      <c r="R240" s="14"/>
      <c r="S240" s="14"/>
      <c r="T240" s="29">
        <v>13224</v>
      </c>
      <c r="U240" s="29">
        <v>14641</v>
      </c>
      <c r="V240" s="29">
        <v>16146</v>
      </c>
      <c r="W240" s="29">
        <v>18601</v>
      </c>
      <c r="X240" s="29">
        <v>23861</v>
      </c>
      <c r="Y240" s="29">
        <v>25933</v>
      </c>
      <c r="Z240" s="29">
        <v>26986</v>
      </c>
      <c r="AA240" s="29">
        <v>28616</v>
      </c>
      <c r="AB240" s="29">
        <v>29466</v>
      </c>
      <c r="AC240" s="29">
        <v>29686</v>
      </c>
      <c r="AD240" s="29">
        <v>29899</v>
      </c>
      <c r="AE240" s="29">
        <v>30280</v>
      </c>
      <c r="AF240" s="29">
        <v>30638</v>
      </c>
      <c r="AG240" s="29">
        <v>31646</v>
      </c>
      <c r="AH240" s="29">
        <v>31526</v>
      </c>
      <c r="AI240" s="29">
        <v>31656</v>
      </c>
      <c r="AJ240" s="29">
        <v>32382</v>
      </c>
      <c r="AK240" s="29">
        <v>32374</v>
      </c>
      <c r="AL240" s="29">
        <v>32330</v>
      </c>
      <c r="AM240" s="29">
        <v>32443</v>
      </c>
      <c r="AN240" s="29">
        <v>32510</v>
      </c>
      <c r="AO240" s="29">
        <v>32788</v>
      </c>
      <c r="AP240" s="29">
        <v>33499</v>
      </c>
      <c r="AQ240" s="29">
        <v>34360</v>
      </c>
      <c r="AR240" s="29">
        <v>35169</v>
      </c>
      <c r="AS240" s="29">
        <v>36641</v>
      </c>
      <c r="AT240" s="29">
        <v>37155</v>
      </c>
      <c r="AU240" s="29">
        <v>37887</v>
      </c>
      <c r="AV240" s="5">
        <v>39271</v>
      </c>
      <c r="AW240" s="5">
        <v>40442</v>
      </c>
      <c r="AX240" s="5">
        <v>39942</v>
      </c>
      <c r="AY240" s="5">
        <v>39657</v>
      </c>
      <c r="AZ240" s="5">
        <v>40044</v>
      </c>
      <c r="BA240" s="5">
        <v>41187</v>
      </c>
      <c r="BB240" s="14"/>
      <c r="BC240" s="14"/>
      <c r="BD240" s="28"/>
      <c r="BE240" s="28"/>
      <c r="BF240" s="29"/>
      <c r="BG240" s="29"/>
      <c r="BH240" s="29"/>
      <c r="BI240" s="29"/>
    </row>
    <row r="241" spans="1:61">
      <c r="A241" s="14"/>
      <c r="B241" s="58" t="s">
        <v>207</v>
      </c>
      <c r="C241" s="14"/>
      <c r="D241" s="14"/>
      <c r="E241" s="14"/>
      <c r="F241" s="14"/>
      <c r="G241" s="14"/>
      <c r="H241" s="14"/>
      <c r="I241" s="14"/>
      <c r="J241" s="14"/>
      <c r="K241" s="14"/>
      <c r="L241" s="14"/>
      <c r="M241" s="14"/>
      <c r="N241" s="14"/>
      <c r="O241" s="14"/>
      <c r="P241" s="14"/>
      <c r="Q241" s="14"/>
      <c r="R241" s="14"/>
      <c r="S241" s="14"/>
      <c r="T241" s="29">
        <v>272396</v>
      </c>
      <c r="U241" s="29">
        <v>307981</v>
      </c>
      <c r="V241" s="29">
        <v>322355</v>
      </c>
      <c r="W241" s="29">
        <v>325334</v>
      </c>
      <c r="X241" s="29">
        <v>344488</v>
      </c>
      <c r="Y241" s="29">
        <v>358896</v>
      </c>
      <c r="Z241" s="29">
        <v>404681</v>
      </c>
      <c r="AA241" s="29">
        <v>399263</v>
      </c>
      <c r="AB241" s="29">
        <v>393992</v>
      </c>
      <c r="AC241" s="29">
        <v>38903</v>
      </c>
      <c r="AD241" s="88"/>
      <c r="AE241" s="88"/>
      <c r="AF241" s="88"/>
      <c r="AG241" s="88"/>
      <c r="AH241" s="88"/>
      <c r="AI241" s="88"/>
      <c r="AJ241" s="88"/>
      <c r="AK241" s="88"/>
      <c r="AL241" s="88"/>
      <c r="AM241" s="88"/>
      <c r="AN241" s="88"/>
      <c r="AO241" s="88"/>
      <c r="AP241" s="88"/>
      <c r="AQ241" s="88"/>
      <c r="AR241" s="88"/>
      <c r="AS241" s="88"/>
      <c r="AT241" s="88"/>
      <c r="AU241" s="88"/>
      <c r="AV241" s="88"/>
      <c r="AW241" s="88"/>
      <c r="AX241" s="82"/>
      <c r="AY241" s="82"/>
      <c r="AZ241" s="82"/>
      <c r="BA241" s="82"/>
      <c r="BB241" s="14"/>
      <c r="BC241" s="14"/>
      <c r="BD241" s="28"/>
      <c r="BE241" s="28"/>
      <c r="BF241" s="29"/>
      <c r="BG241" s="29"/>
      <c r="BH241" s="29"/>
      <c r="BI241" s="29"/>
    </row>
    <row r="242" spans="1:61">
      <c r="A242" s="14"/>
      <c r="B242" s="58" t="s">
        <v>45</v>
      </c>
      <c r="C242" s="14"/>
      <c r="D242" s="14"/>
      <c r="E242" s="14"/>
      <c r="F242" s="14"/>
      <c r="G242" s="14"/>
      <c r="H242" s="14"/>
      <c r="I242" s="14"/>
      <c r="J242" s="14"/>
      <c r="K242" s="14"/>
      <c r="L242" s="14"/>
      <c r="M242" s="14"/>
      <c r="N242" s="14"/>
      <c r="O242" s="14"/>
      <c r="P242" s="14"/>
      <c r="Q242" s="14"/>
      <c r="R242" s="14"/>
      <c r="S242" s="14"/>
      <c r="T242" s="29">
        <v>160944</v>
      </c>
      <c r="U242" s="29">
        <v>178500</v>
      </c>
      <c r="V242" s="29">
        <v>177676</v>
      </c>
      <c r="W242" s="29">
        <v>192509</v>
      </c>
      <c r="X242" s="29">
        <v>209735</v>
      </c>
      <c r="Y242" s="29">
        <v>219197</v>
      </c>
      <c r="Z242" s="29">
        <v>206426</v>
      </c>
      <c r="AA242" s="29">
        <v>207734</v>
      </c>
      <c r="AB242" s="29">
        <v>211908</v>
      </c>
      <c r="AC242" s="29">
        <v>37554</v>
      </c>
      <c r="AD242" s="88"/>
      <c r="AE242" s="88"/>
      <c r="AF242" s="88"/>
      <c r="AG242" s="88"/>
      <c r="AH242" s="88"/>
      <c r="AI242" s="88"/>
      <c r="AJ242" s="88"/>
      <c r="AK242" s="88"/>
      <c r="AL242" s="88"/>
      <c r="AM242" s="88"/>
      <c r="AN242" s="88"/>
      <c r="AO242" s="88"/>
      <c r="AP242" s="88"/>
      <c r="AQ242" s="88"/>
      <c r="AR242" s="88"/>
      <c r="AS242" s="88"/>
      <c r="AT242" s="88"/>
      <c r="AU242" s="88"/>
      <c r="AV242" s="88"/>
      <c r="AW242" s="88"/>
      <c r="AX242" s="82"/>
      <c r="AY242" s="82"/>
      <c r="AZ242" s="82"/>
      <c r="BA242" s="82"/>
      <c r="BB242" s="14"/>
      <c r="BC242" s="14"/>
      <c r="BD242" s="28"/>
      <c r="BE242" s="28"/>
      <c r="BF242" s="29"/>
      <c r="BG242" s="29"/>
      <c r="BH242" s="29"/>
      <c r="BI242" s="29"/>
    </row>
    <row r="243" spans="1:61">
      <c r="A243" s="14"/>
      <c r="B243" s="58" t="s">
        <v>44</v>
      </c>
      <c r="C243" s="14"/>
      <c r="D243" s="14"/>
      <c r="E243" s="14"/>
      <c r="F243" s="14"/>
      <c r="G243" s="14"/>
      <c r="H243" s="14"/>
      <c r="I243" s="14"/>
      <c r="J243" s="14"/>
      <c r="K243" s="14"/>
      <c r="L243" s="14"/>
      <c r="M243" s="14"/>
      <c r="N243" s="14"/>
      <c r="O243" s="14"/>
      <c r="P243" s="14"/>
      <c r="Q243" s="14"/>
      <c r="R243" s="14"/>
      <c r="S243" s="14"/>
      <c r="T243" s="29">
        <v>19095</v>
      </c>
      <c r="U243" s="29">
        <v>19380</v>
      </c>
      <c r="V243" s="29">
        <v>16516</v>
      </c>
      <c r="W243" s="29">
        <v>18363</v>
      </c>
      <c r="X243" s="29">
        <v>20087</v>
      </c>
      <c r="Y243" s="29">
        <v>19733</v>
      </c>
      <c r="Z243" s="29">
        <v>17161</v>
      </c>
      <c r="AA243" s="29">
        <v>12631</v>
      </c>
      <c r="AB243" s="29">
        <v>12027</v>
      </c>
      <c r="AC243" s="29">
        <v>2829</v>
      </c>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14"/>
      <c r="BC243" s="14"/>
      <c r="BD243" s="28"/>
      <c r="BE243" s="28"/>
      <c r="BF243" s="29"/>
      <c r="BG243" s="29"/>
      <c r="BH243" s="29"/>
      <c r="BI243" s="29"/>
    </row>
    <row r="244" spans="1:61">
      <c r="A244" s="14"/>
      <c r="B244" s="59" t="s">
        <v>43</v>
      </c>
      <c r="C244" s="14"/>
      <c r="D244" s="14"/>
      <c r="E244" s="14"/>
      <c r="F244" s="14"/>
      <c r="G244" s="14"/>
      <c r="H244" s="14"/>
      <c r="I244" s="14"/>
      <c r="J244" s="14"/>
      <c r="K244" s="14"/>
      <c r="L244" s="14"/>
      <c r="M244" s="14"/>
      <c r="N244" s="14"/>
      <c r="O244" s="14"/>
      <c r="P244" s="14"/>
      <c r="Q244" s="14"/>
      <c r="R244" s="14"/>
      <c r="S244" s="14"/>
      <c r="T244" s="69"/>
      <c r="U244" s="69"/>
      <c r="V244" s="69"/>
      <c r="W244" s="69"/>
      <c r="X244" s="69"/>
      <c r="Y244" s="69"/>
      <c r="Z244" s="69"/>
      <c r="AA244" s="69"/>
      <c r="AB244" s="69"/>
      <c r="AC244" s="29">
        <v>351383</v>
      </c>
      <c r="AD244" s="29">
        <v>410039</v>
      </c>
      <c r="AE244" s="29">
        <v>388406</v>
      </c>
      <c r="AF244" s="29">
        <v>386023</v>
      </c>
      <c r="AG244" s="29">
        <v>417175</v>
      </c>
      <c r="AH244" s="29">
        <v>308145</v>
      </c>
      <c r="AI244" s="29">
        <v>412392</v>
      </c>
      <c r="AJ244" s="29">
        <v>386618</v>
      </c>
      <c r="AK244" s="29">
        <v>456587</v>
      </c>
      <c r="AL244" s="29">
        <v>472077</v>
      </c>
      <c r="AM244" s="29">
        <v>510718</v>
      </c>
      <c r="AN244" s="29">
        <v>511823</v>
      </c>
      <c r="AO244" s="29">
        <v>503577</v>
      </c>
      <c r="AP244" s="29">
        <v>496223</v>
      </c>
      <c r="AQ244" s="29">
        <v>513237</v>
      </c>
      <c r="AR244" s="29">
        <v>516094</v>
      </c>
      <c r="AS244" s="29">
        <v>530848</v>
      </c>
      <c r="AT244" s="29">
        <v>594689</v>
      </c>
      <c r="AU244" s="29">
        <v>526748</v>
      </c>
      <c r="AV244" s="5">
        <v>445472</v>
      </c>
      <c r="AW244" s="5">
        <v>410069</v>
      </c>
      <c r="AX244" s="5">
        <v>430982</v>
      </c>
      <c r="AY244" s="5">
        <v>515714</v>
      </c>
      <c r="AZ244" s="5">
        <v>508291</v>
      </c>
      <c r="BA244" s="5">
        <v>560697</v>
      </c>
      <c r="BB244" s="14"/>
      <c r="BC244" s="14"/>
      <c r="BD244" s="28"/>
      <c r="BE244" s="28"/>
      <c r="BF244" s="14"/>
      <c r="BG244" s="14"/>
      <c r="BH244" s="14"/>
      <c r="BI244" s="14"/>
    </row>
    <row r="245" spans="1:61">
      <c r="A245" s="14"/>
      <c r="B245" s="58" t="s">
        <v>46</v>
      </c>
      <c r="C245" s="14"/>
      <c r="D245" s="14"/>
      <c r="E245" s="14"/>
      <c r="F245" s="14"/>
      <c r="G245" s="14"/>
      <c r="H245" s="14"/>
      <c r="I245" s="14"/>
      <c r="J245" s="14"/>
      <c r="K245" s="14"/>
      <c r="L245" s="14"/>
      <c r="M245" s="14"/>
      <c r="N245" s="14"/>
      <c r="O245" s="14"/>
      <c r="P245" s="14"/>
      <c r="Q245" s="14"/>
      <c r="R245" s="14"/>
      <c r="S245" s="14"/>
      <c r="T245" s="14"/>
      <c r="U245" s="14"/>
      <c r="V245" s="14"/>
      <c r="W245" s="14"/>
      <c r="X245" s="29"/>
      <c r="Y245" s="29"/>
      <c r="Z245" s="29"/>
      <c r="AA245" s="29"/>
      <c r="AB245" s="29"/>
      <c r="AC245" s="29">
        <v>2096</v>
      </c>
      <c r="AD245" s="29">
        <v>0</v>
      </c>
      <c r="AE245" s="29">
        <v>0</v>
      </c>
      <c r="AF245" s="29">
        <v>29605</v>
      </c>
      <c r="AG245" s="29">
        <v>0</v>
      </c>
      <c r="AH245" s="29">
        <v>3015</v>
      </c>
      <c r="AI245" s="29">
        <v>0</v>
      </c>
      <c r="AJ245" s="29">
        <v>0</v>
      </c>
      <c r="AK245" s="29">
        <v>14217</v>
      </c>
      <c r="AL245" s="29">
        <v>0</v>
      </c>
      <c r="AM245" s="29">
        <v>0</v>
      </c>
      <c r="AN245" s="29">
        <v>6162</v>
      </c>
      <c r="AO245" s="29">
        <v>80150</v>
      </c>
      <c r="AP245" s="29">
        <v>37063</v>
      </c>
      <c r="AQ245" s="29">
        <v>0</v>
      </c>
      <c r="AR245" s="29">
        <v>0</v>
      </c>
      <c r="AS245" s="29">
        <v>0</v>
      </c>
      <c r="AT245" s="29">
        <v>0</v>
      </c>
      <c r="AU245" s="29">
        <v>0</v>
      </c>
      <c r="AV245" s="5">
        <v>0</v>
      </c>
      <c r="AW245" s="5">
        <v>0</v>
      </c>
      <c r="AX245" s="5">
        <v>0</v>
      </c>
      <c r="AY245" s="5">
        <v>0</v>
      </c>
      <c r="AZ245" s="5">
        <v>0</v>
      </c>
      <c r="BA245" s="5">
        <v>0</v>
      </c>
      <c r="BB245" s="14"/>
      <c r="BC245" s="14"/>
      <c r="BD245" s="28"/>
      <c r="BE245" s="28"/>
      <c r="BF245" s="14"/>
      <c r="BG245" s="14"/>
      <c r="BH245" s="14"/>
      <c r="BI245" s="14"/>
    </row>
    <row r="246" spans="1:61">
      <c r="A246" s="14"/>
      <c r="B246" s="58" t="s">
        <v>208</v>
      </c>
      <c r="C246" s="14"/>
      <c r="D246" s="14"/>
      <c r="E246" s="14"/>
      <c r="F246" s="14"/>
      <c r="G246" s="14"/>
      <c r="H246" s="14"/>
      <c r="I246" s="14"/>
      <c r="J246" s="14"/>
      <c r="K246" s="14"/>
      <c r="L246" s="14"/>
      <c r="M246" s="14"/>
      <c r="N246" s="14"/>
      <c r="O246" s="14"/>
      <c r="P246" s="14"/>
      <c r="Q246" s="14"/>
      <c r="R246" s="14"/>
      <c r="S246" s="14"/>
      <c r="T246" s="14"/>
      <c r="U246" s="14"/>
      <c r="V246" s="14"/>
      <c r="W246" s="14"/>
      <c r="X246" s="29"/>
      <c r="Y246" s="29"/>
      <c r="Z246" s="29"/>
      <c r="AA246" s="29"/>
      <c r="AB246" s="29"/>
      <c r="AC246" s="29">
        <v>0</v>
      </c>
      <c r="AD246" s="29">
        <v>0</v>
      </c>
      <c r="AE246" s="29">
        <v>0</v>
      </c>
      <c r="AF246" s="29">
        <v>0</v>
      </c>
      <c r="AG246" s="29">
        <v>0</v>
      </c>
      <c r="AH246" s="29">
        <v>0</v>
      </c>
      <c r="AI246" s="29">
        <v>0</v>
      </c>
      <c r="AJ246" s="29">
        <v>0</v>
      </c>
      <c r="AK246" s="29">
        <v>0</v>
      </c>
      <c r="AL246" s="29">
        <v>0</v>
      </c>
      <c r="AM246" s="29">
        <v>0</v>
      </c>
      <c r="AN246" s="29">
        <v>0</v>
      </c>
      <c r="AO246" s="29">
        <v>0</v>
      </c>
      <c r="AP246" s="29">
        <v>0</v>
      </c>
      <c r="AQ246" s="29">
        <v>0</v>
      </c>
      <c r="AR246" s="29">
        <v>0</v>
      </c>
      <c r="AS246" s="29">
        <v>0</v>
      </c>
      <c r="AT246" s="29">
        <v>0</v>
      </c>
      <c r="AU246" s="29">
        <v>0</v>
      </c>
      <c r="AV246" s="5">
        <v>0</v>
      </c>
      <c r="AW246" s="5">
        <v>0</v>
      </c>
      <c r="AX246" s="5">
        <v>0</v>
      </c>
      <c r="AY246" s="5">
        <v>0</v>
      </c>
      <c r="AZ246" s="5">
        <v>0</v>
      </c>
      <c r="BA246" s="5">
        <v>0</v>
      </c>
      <c r="BB246" s="14"/>
      <c r="BC246" s="14"/>
      <c r="BD246" s="28"/>
      <c r="BE246" s="28"/>
      <c r="BF246" s="14"/>
      <c r="BG246" s="14"/>
      <c r="BH246" s="14"/>
      <c r="BI246" s="14"/>
    </row>
    <row r="247" spans="1:61">
      <c r="A247" s="14"/>
      <c r="B247" s="59" t="s">
        <v>209</v>
      </c>
      <c r="C247" s="14"/>
      <c r="D247" s="14"/>
      <c r="E247" s="14"/>
      <c r="F247" s="14"/>
      <c r="G247" s="14"/>
      <c r="H247" s="14"/>
      <c r="I247" s="14"/>
      <c r="J247" s="14"/>
      <c r="K247" s="14"/>
      <c r="L247" s="14"/>
      <c r="M247" s="14"/>
      <c r="N247" s="14"/>
      <c r="O247" s="14"/>
      <c r="P247" s="14"/>
      <c r="Q247" s="14"/>
      <c r="R247" s="14"/>
      <c r="S247" s="14"/>
      <c r="T247" s="29">
        <v>635875</v>
      </c>
      <c r="U247" s="29">
        <v>654870</v>
      </c>
      <c r="V247" s="29">
        <v>711903</v>
      </c>
      <c r="W247" s="29">
        <v>783130</v>
      </c>
      <c r="X247" s="29">
        <v>819866</v>
      </c>
      <c r="Y247" s="29">
        <v>896658</v>
      </c>
      <c r="Z247" s="29">
        <v>978609</v>
      </c>
      <c r="AA247" s="29">
        <v>1011032</v>
      </c>
      <c r="AB247" s="29">
        <v>962736</v>
      </c>
      <c r="AC247" s="29">
        <v>1034065</v>
      </c>
      <c r="AD247" s="29">
        <v>1064784</v>
      </c>
      <c r="AE247" s="29">
        <v>1047993</v>
      </c>
      <c r="AF247" s="29">
        <v>1155576</v>
      </c>
      <c r="AG247" s="29">
        <v>1218539</v>
      </c>
      <c r="AH247" s="29">
        <v>1294859</v>
      </c>
      <c r="AI247" s="29">
        <v>1380855</v>
      </c>
      <c r="AJ247" s="29">
        <v>1441812</v>
      </c>
      <c r="AK247" s="29">
        <v>1440976</v>
      </c>
      <c r="AL247" s="29">
        <v>1480971</v>
      </c>
      <c r="AM247" s="29">
        <v>1507821</v>
      </c>
      <c r="AN247" s="29">
        <v>1570270</v>
      </c>
      <c r="AO247" s="29">
        <v>1635535</v>
      </c>
      <c r="AP247" s="29">
        <v>1654858</v>
      </c>
      <c r="AQ247" s="29">
        <v>1631628</v>
      </c>
      <c r="AR247" s="29">
        <v>1641911</v>
      </c>
      <c r="AS247" s="29">
        <v>1656130</v>
      </c>
      <c r="AT247" s="29">
        <v>1633369</v>
      </c>
      <c r="AU247" s="29">
        <v>1646287</v>
      </c>
      <c r="AV247" s="5">
        <v>1661107</v>
      </c>
      <c r="AW247" s="5">
        <v>1692167</v>
      </c>
      <c r="AX247" s="5">
        <v>1719498</v>
      </c>
      <c r="AY247" s="5">
        <v>1733590</v>
      </c>
      <c r="AZ247" s="5">
        <v>1687778</v>
      </c>
      <c r="BA247" s="5">
        <v>1697827</v>
      </c>
      <c r="BB247" s="14"/>
      <c r="BC247" s="14"/>
      <c r="BD247" s="28"/>
      <c r="BE247" s="28"/>
      <c r="BF247" s="14"/>
      <c r="BG247" s="14"/>
      <c r="BH247" s="14"/>
      <c r="BI247" s="14"/>
    </row>
    <row r="248" spans="1:61">
      <c r="A248" s="14"/>
      <c r="B248" s="56" t="s">
        <v>47</v>
      </c>
      <c r="C248" s="14"/>
      <c r="D248" s="14"/>
      <c r="E248" s="14"/>
      <c r="F248" s="14"/>
      <c r="G248" s="14"/>
      <c r="H248" s="14"/>
      <c r="I248" s="14"/>
      <c r="J248" s="14"/>
      <c r="K248" s="14"/>
      <c r="L248" s="14"/>
      <c r="M248" s="14"/>
      <c r="N248" s="14"/>
      <c r="O248" s="14"/>
      <c r="P248" s="14"/>
      <c r="Q248" s="14"/>
      <c r="R248" s="14"/>
      <c r="S248" s="14"/>
      <c r="T248" s="29">
        <v>635875</v>
      </c>
      <c r="U248" s="29">
        <v>654870</v>
      </c>
      <c r="V248" s="29">
        <v>711903</v>
      </c>
      <c r="W248" s="29">
        <v>783130</v>
      </c>
      <c r="X248" s="29">
        <v>819866</v>
      </c>
      <c r="Y248" s="29">
        <v>896658</v>
      </c>
      <c r="Z248" s="29">
        <v>978609</v>
      </c>
      <c r="AA248" s="29">
        <v>1011032</v>
      </c>
      <c r="AB248" s="29">
        <v>962736</v>
      </c>
      <c r="AC248" s="29">
        <v>1034065</v>
      </c>
      <c r="AD248" s="29">
        <v>1064784</v>
      </c>
      <c r="AE248" s="29">
        <v>1047993</v>
      </c>
      <c r="AF248" s="29">
        <v>1155576</v>
      </c>
      <c r="AG248" s="29">
        <v>1218539</v>
      </c>
      <c r="AH248" s="29">
        <v>1294859</v>
      </c>
      <c r="AI248" s="29">
        <v>1380855</v>
      </c>
      <c r="AJ248" s="29">
        <v>1441812</v>
      </c>
      <c r="AK248" s="29">
        <v>1440976</v>
      </c>
      <c r="AL248" s="29">
        <v>1480971</v>
      </c>
      <c r="AM248" s="29">
        <v>1507821</v>
      </c>
      <c r="AN248" s="29">
        <v>1570270</v>
      </c>
      <c r="AO248" s="29">
        <v>1635535</v>
      </c>
      <c r="AP248" s="29">
        <v>1654858</v>
      </c>
      <c r="AQ248" s="29">
        <v>1631628</v>
      </c>
      <c r="AR248" s="29">
        <v>1641911</v>
      </c>
      <c r="AS248" s="29">
        <v>1656130</v>
      </c>
      <c r="AT248" s="29">
        <v>1633369</v>
      </c>
      <c r="AU248" s="29">
        <v>1646287</v>
      </c>
      <c r="AV248" s="5">
        <v>1661107</v>
      </c>
      <c r="AW248" s="5">
        <v>1692167</v>
      </c>
      <c r="AX248" s="5">
        <v>1719498</v>
      </c>
      <c r="AY248" s="5">
        <v>1733590</v>
      </c>
      <c r="AZ248" s="5">
        <v>1687778</v>
      </c>
      <c r="BA248" s="5">
        <v>1697827</v>
      </c>
      <c r="BB248" s="14"/>
      <c r="BC248" s="14"/>
      <c r="BD248" s="28"/>
      <c r="BE248" s="28"/>
      <c r="BF248" s="14"/>
      <c r="BG248" s="14"/>
      <c r="BH248" s="14"/>
      <c r="BI248" s="14"/>
    </row>
    <row r="249" spans="1:61">
      <c r="A249" s="14"/>
      <c r="B249" s="58" t="s">
        <v>210</v>
      </c>
      <c r="C249" s="14"/>
      <c r="D249" s="14"/>
      <c r="E249" s="14"/>
      <c r="F249" s="14"/>
      <c r="G249" s="14"/>
      <c r="H249" s="14"/>
      <c r="I249" s="14"/>
      <c r="J249" s="14"/>
      <c r="K249" s="14"/>
      <c r="L249" s="14"/>
      <c r="M249" s="14"/>
      <c r="N249" s="14"/>
      <c r="O249" s="14"/>
      <c r="P249" s="14"/>
      <c r="Q249" s="14"/>
      <c r="R249" s="14"/>
      <c r="S249" s="14"/>
      <c r="T249" s="69"/>
      <c r="U249" s="69"/>
      <c r="V249" s="69"/>
      <c r="W249" s="69"/>
      <c r="X249" s="69"/>
      <c r="Y249" s="69"/>
      <c r="Z249" s="88"/>
      <c r="AA249" s="88"/>
      <c r="AB249" s="88"/>
      <c r="AC249" s="88"/>
      <c r="AD249" s="29">
        <v>0</v>
      </c>
      <c r="AE249" s="29">
        <v>0</v>
      </c>
      <c r="AF249" s="29">
        <v>0</v>
      </c>
      <c r="AG249" s="29">
        <v>0</v>
      </c>
      <c r="AH249" s="29">
        <v>0</v>
      </c>
      <c r="AI249" s="29">
        <v>0</v>
      </c>
      <c r="AJ249" s="29"/>
      <c r="AK249" s="29"/>
      <c r="AL249" s="29"/>
      <c r="AM249" s="29">
        <v>0</v>
      </c>
      <c r="AN249" s="29">
        <v>0</v>
      </c>
      <c r="AO249" s="29">
        <v>0</v>
      </c>
      <c r="AP249" s="29">
        <v>0</v>
      </c>
      <c r="AQ249" s="29">
        <v>0</v>
      </c>
      <c r="AR249" s="29">
        <v>0</v>
      </c>
      <c r="AS249" s="29">
        <v>0</v>
      </c>
      <c r="AT249" s="29">
        <v>0</v>
      </c>
      <c r="AU249" s="29">
        <v>0</v>
      </c>
      <c r="AV249" s="5">
        <v>0</v>
      </c>
      <c r="AW249" s="5">
        <v>0</v>
      </c>
      <c r="AX249" s="5">
        <v>0</v>
      </c>
      <c r="AY249" s="5">
        <v>0</v>
      </c>
      <c r="AZ249" s="5">
        <v>0</v>
      </c>
      <c r="BA249" s="5">
        <v>0</v>
      </c>
      <c r="BB249" s="14"/>
      <c r="BC249" s="14"/>
      <c r="BD249" s="28"/>
      <c r="BE249" s="28"/>
      <c r="BF249" s="14"/>
      <c r="BG249" s="14"/>
      <c r="BH249" s="14"/>
      <c r="BI249" s="14"/>
    </row>
    <row r="250" spans="1:61">
      <c r="A250" s="14"/>
      <c r="B250" s="58" t="s">
        <v>211</v>
      </c>
      <c r="C250" s="14"/>
      <c r="D250" s="14"/>
      <c r="E250" s="14"/>
      <c r="F250" s="14"/>
      <c r="G250" s="14"/>
      <c r="H250" s="14"/>
      <c r="I250" s="14"/>
      <c r="J250" s="14"/>
      <c r="K250" s="14"/>
      <c r="L250" s="14"/>
      <c r="M250" s="14"/>
      <c r="N250" s="14"/>
      <c r="O250" s="14"/>
      <c r="P250" s="14"/>
      <c r="Q250" s="14"/>
      <c r="R250" s="14"/>
      <c r="S250" s="14"/>
      <c r="T250" s="69"/>
      <c r="U250" s="69"/>
      <c r="V250" s="69"/>
      <c r="W250" s="69"/>
      <c r="X250" s="69"/>
      <c r="Y250" s="69"/>
      <c r="Z250" s="88"/>
      <c r="AA250" s="88"/>
      <c r="AB250" s="88"/>
      <c r="AC250" s="88"/>
      <c r="AD250" s="88"/>
      <c r="AE250" s="88"/>
      <c r="AF250" s="88"/>
      <c r="AG250" s="88"/>
      <c r="AH250" s="88"/>
      <c r="AI250" s="88"/>
      <c r="AJ250" s="88"/>
      <c r="AK250" s="88"/>
      <c r="AL250" s="88"/>
      <c r="AM250" s="88"/>
      <c r="AN250" s="88"/>
      <c r="AO250" s="29">
        <v>0</v>
      </c>
      <c r="AP250" s="29">
        <v>0</v>
      </c>
      <c r="AQ250" s="29">
        <v>0</v>
      </c>
      <c r="AR250" s="29">
        <v>0</v>
      </c>
      <c r="AS250" s="29">
        <v>0</v>
      </c>
      <c r="AT250" s="29">
        <v>0</v>
      </c>
      <c r="AU250" s="29">
        <v>0</v>
      </c>
      <c r="AV250" s="5">
        <v>0</v>
      </c>
      <c r="AW250" s="5">
        <v>0</v>
      </c>
      <c r="AX250" s="5">
        <v>0</v>
      </c>
      <c r="AY250" s="5">
        <v>0</v>
      </c>
      <c r="AZ250" s="5">
        <v>0</v>
      </c>
      <c r="BA250" s="5">
        <v>0</v>
      </c>
      <c r="BB250" s="14"/>
      <c r="BC250" s="14"/>
      <c r="BD250" s="28"/>
      <c r="BE250" s="28"/>
      <c r="BF250" s="14"/>
      <c r="BG250" s="14"/>
      <c r="BH250" s="14"/>
      <c r="BI250" s="14"/>
    </row>
    <row r="251" spans="1:61">
      <c r="A251" s="14"/>
      <c r="B251" s="58" t="s">
        <v>90</v>
      </c>
      <c r="C251" s="14"/>
      <c r="D251" s="14"/>
      <c r="E251" s="14"/>
      <c r="F251" s="14"/>
      <c r="G251" s="14"/>
      <c r="H251" s="14"/>
      <c r="I251" s="14"/>
      <c r="J251" s="14"/>
      <c r="K251" s="14"/>
      <c r="L251" s="14"/>
      <c r="M251" s="14"/>
      <c r="N251" s="14"/>
      <c r="O251" s="14"/>
      <c r="P251" s="14"/>
      <c r="Q251" s="14"/>
      <c r="R251" s="14"/>
      <c r="S251" s="14"/>
      <c r="T251" s="29">
        <v>8199775</v>
      </c>
      <c r="U251" s="29">
        <v>8834175</v>
      </c>
      <c r="V251" s="29">
        <v>9618838</v>
      </c>
      <c r="W251" s="29">
        <v>10629476</v>
      </c>
      <c r="X251" s="29">
        <v>11096303</v>
      </c>
      <c r="Y251" s="29">
        <v>12096519</v>
      </c>
      <c r="Z251" s="29">
        <v>13083381</v>
      </c>
      <c r="AA251" s="29">
        <v>14266488</v>
      </c>
      <c r="AB251" s="29">
        <v>15468625</v>
      </c>
      <c r="AC251" s="29">
        <v>15886140</v>
      </c>
      <c r="AD251" s="29">
        <v>16789477</v>
      </c>
      <c r="AE251" s="29">
        <v>17584834</v>
      </c>
      <c r="AF251" s="29">
        <v>18521460</v>
      </c>
      <c r="AG251" s="29">
        <v>18365194</v>
      </c>
      <c r="AH251" s="29">
        <v>16993226</v>
      </c>
      <c r="AI251" s="29">
        <v>17619120</v>
      </c>
      <c r="AJ251" s="29">
        <v>17809646</v>
      </c>
      <c r="AK251" s="29">
        <v>18666069</v>
      </c>
      <c r="AL251" s="29">
        <v>18258415</v>
      </c>
      <c r="AM251" s="29">
        <v>17661596</v>
      </c>
      <c r="AN251" s="29">
        <v>17477607</v>
      </c>
      <c r="AO251" s="29">
        <v>17830988</v>
      </c>
      <c r="AP251" s="29">
        <v>17904894</v>
      </c>
      <c r="AQ251" s="29">
        <v>17599795</v>
      </c>
      <c r="AR251" s="29">
        <v>17338358</v>
      </c>
      <c r="AS251" s="29">
        <v>17936049</v>
      </c>
      <c r="AT251" s="29">
        <v>19565519</v>
      </c>
      <c r="AU251" s="29">
        <v>20071413</v>
      </c>
      <c r="AV251" s="5">
        <f>SUM(AV237:AV247)</f>
        <v>19905495</v>
      </c>
      <c r="AW251" s="5">
        <f>SUM(AW237:AW247)</f>
        <v>19940655</v>
      </c>
      <c r="AX251" s="5">
        <v>19533595</v>
      </c>
      <c r="AY251" s="5">
        <v>19922168</v>
      </c>
      <c r="AZ251" s="5">
        <v>19885409</v>
      </c>
      <c r="BA251" s="5">
        <v>19997967</v>
      </c>
      <c r="BB251" s="14"/>
      <c r="BC251" s="14"/>
      <c r="BD251" s="28"/>
      <c r="BE251" s="28"/>
      <c r="BF251" s="14"/>
      <c r="BG251" s="14"/>
      <c r="BH251" s="14"/>
      <c r="BI251" s="14"/>
    </row>
    <row r="252" spans="1:61">
      <c r="A252" s="14"/>
      <c r="B252" s="14" t="s">
        <v>212</v>
      </c>
      <c r="C252" s="14" t="s">
        <v>213</v>
      </c>
      <c r="D252" s="14"/>
      <c r="E252" s="14"/>
      <c r="F252" s="14"/>
      <c r="G252" s="14"/>
      <c r="H252" s="14"/>
      <c r="I252" s="14"/>
      <c r="J252" s="14"/>
      <c r="K252" s="14"/>
      <c r="L252" s="14"/>
      <c r="M252" s="14"/>
      <c r="N252" s="14"/>
      <c r="O252" s="14"/>
      <c r="P252" s="14"/>
      <c r="Q252" s="14"/>
      <c r="R252" s="14"/>
      <c r="S252" s="14"/>
      <c r="T252" s="29"/>
      <c r="U252" s="29"/>
      <c r="V252" s="29"/>
      <c r="W252" s="29"/>
      <c r="X252" s="29"/>
      <c r="Y252" s="29"/>
      <c r="Z252" s="29"/>
      <c r="AA252" s="29"/>
      <c r="AB252" s="29"/>
      <c r="AC252" s="29">
        <v>9385948</v>
      </c>
      <c r="AD252" s="29">
        <v>9398840</v>
      </c>
      <c r="AE252" s="29">
        <v>10461907</v>
      </c>
      <c r="AF252" s="29">
        <v>11231471</v>
      </c>
      <c r="AG252" s="29">
        <v>11749220</v>
      </c>
      <c r="AH252" s="29">
        <v>9681604</v>
      </c>
      <c r="AI252" s="29">
        <v>10172357</v>
      </c>
      <c r="AJ252" s="29">
        <v>10078213</v>
      </c>
      <c r="AK252" s="29">
        <v>10727281</v>
      </c>
      <c r="AL252" s="29">
        <v>10532163</v>
      </c>
      <c r="AM252" s="88"/>
      <c r="AN252" s="29">
        <v>9112511</v>
      </c>
      <c r="AO252" s="29">
        <v>9207631</v>
      </c>
      <c r="AP252" s="29">
        <v>9315105</v>
      </c>
      <c r="AQ252" s="29">
        <v>8931744</v>
      </c>
      <c r="AR252" s="29">
        <v>8762531</v>
      </c>
      <c r="AS252" s="29">
        <v>8896415</v>
      </c>
      <c r="AT252" s="29">
        <v>9910103</v>
      </c>
      <c r="AU252" s="29">
        <v>10578497</v>
      </c>
      <c r="AV252" s="5">
        <v>11351035</v>
      </c>
      <c r="AW252" s="5">
        <v>10450085</v>
      </c>
      <c r="AX252" s="5">
        <v>9495791</v>
      </c>
      <c r="AY252" s="5">
        <v>9953684</v>
      </c>
      <c r="AZ252" s="5">
        <v>10222703</v>
      </c>
      <c r="BA252" s="5">
        <v>10149340</v>
      </c>
      <c r="BB252" s="14"/>
      <c r="BC252" s="14"/>
      <c r="BD252" s="28"/>
      <c r="BE252" s="28"/>
      <c r="BF252" s="14"/>
      <c r="BG252" s="14"/>
      <c r="BH252" s="14"/>
      <c r="BI252" s="14"/>
    </row>
    <row r="253" spans="1:61">
      <c r="A253" s="14"/>
      <c r="B253" s="14"/>
      <c r="C253" s="14" t="s">
        <v>455</v>
      </c>
      <c r="D253" s="14"/>
      <c r="E253" s="14"/>
      <c r="F253" s="14"/>
      <c r="G253" s="14"/>
      <c r="H253" s="14"/>
      <c r="I253" s="14"/>
      <c r="J253" s="14"/>
      <c r="K253" s="14"/>
      <c r="L253" s="14"/>
      <c r="M253" s="14"/>
      <c r="N253" s="14"/>
      <c r="O253" s="14"/>
      <c r="P253" s="14"/>
      <c r="Q253" s="14"/>
      <c r="R253" s="14"/>
      <c r="S253" s="14"/>
      <c r="T253" s="29"/>
      <c r="U253" s="29"/>
      <c r="V253" s="29"/>
      <c r="W253" s="29"/>
      <c r="X253" s="29"/>
      <c r="Y253" s="29"/>
      <c r="Z253" s="29"/>
      <c r="AA253" s="29"/>
      <c r="AB253" s="29"/>
      <c r="AC253" s="29">
        <v>915560</v>
      </c>
      <c r="AD253" s="29">
        <v>1209111</v>
      </c>
      <c r="AE253" s="29">
        <v>905846</v>
      </c>
      <c r="AF253" s="29">
        <v>907101</v>
      </c>
      <c r="AG253" s="29">
        <v>691447</v>
      </c>
      <c r="AH253" s="29">
        <v>788976</v>
      </c>
      <c r="AI253" s="29">
        <v>564456</v>
      </c>
      <c r="AJ253" s="29">
        <v>498367</v>
      </c>
      <c r="AK253" s="29">
        <v>611016</v>
      </c>
      <c r="AL253" s="29">
        <v>541883</v>
      </c>
      <c r="AM253" s="88"/>
      <c r="AN253" s="29">
        <v>523577</v>
      </c>
      <c r="AO253" s="29">
        <v>495128</v>
      </c>
      <c r="AP253" s="29">
        <v>522583</v>
      </c>
      <c r="AQ253" s="29">
        <v>573724</v>
      </c>
      <c r="AR253" s="29">
        <v>655697</v>
      </c>
      <c r="AS253" s="29">
        <v>568857</v>
      </c>
      <c r="AT253" s="29">
        <v>598040</v>
      </c>
      <c r="AU253" s="29">
        <v>813561</v>
      </c>
      <c r="AV253" s="5">
        <v>740155</v>
      </c>
      <c r="AW253" s="5">
        <v>551947</v>
      </c>
      <c r="AX253" s="5">
        <v>633847</v>
      </c>
      <c r="AY253" s="5">
        <v>541804</v>
      </c>
      <c r="AZ253" s="5">
        <v>766205</v>
      </c>
      <c r="BA253" s="5">
        <v>621503</v>
      </c>
      <c r="BB253" s="14"/>
      <c r="BC253" s="14"/>
      <c r="BD253" s="28"/>
      <c r="BE253" s="28"/>
      <c r="BF253" s="14"/>
      <c r="BG253" s="14"/>
      <c r="BH253" s="14"/>
      <c r="BI253" s="14"/>
    </row>
    <row r="254" spans="1:61">
      <c r="A254" s="14"/>
      <c r="B254" s="14"/>
      <c r="C254" s="14" t="s">
        <v>206</v>
      </c>
      <c r="D254" s="14"/>
      <c r="E254" s="14"/>
      <c r="F254" s="14"/>
      <c r="G254" s="14"/>
      <c r="H254" s="14"/>
      <c r="I254" s="14"/>
      <c r="J254" s="14"/>
      <c r="K254" s="14"/>
      <c r="L254" s="14"/>
      <c r="M254" s="14"/>
      <c r="N254" s="14"/>
      <c r="O254" s="14"/>
      <c r="P254" s="14"/>
      <c r="Q254" s="14"/>
      <c r="R254" s="14"/>
      <c r="S254" s="14"/>
      <c r="T254" s="29"/>
      <c r="U254" s="29"/>
      <c r="V254" s="29"/>
      <c r="W254" s="29"/>
      <c r="X254" s="29"/>
      <c r="Y254" s="29"/>
      <c r="Z254" s="29"/>
      <c r="AA254" s="29"/>
      <c r="AB254" s="29"/>
      <c r="AC254" s="29">
        <v>3269606</v>
      </c>
      <c r="AD254" s="29">
        <v>3444051</v>
      </c>
      <c r="AE254" s="29">
        <v>3747116</v>
      </c>
      <c r="AF254" s="29">
        <v>4016444</v>
      </c>
      <c r="AG254" s="29">
        <v>4414929</v>
      </c>
      <c r="AH254" s="29">
        <v>4698324</v>
      </c>
      <c r="AI254" s="29">
        <v>5000217</v>
      </c>
      <c r="AJ254" s="29">
        <v>5192049</v>
      </c>
      <c r="AK254" s="29">
        <v>5305091</v>
      </c>
      <c r="AL254" s="29">
        <v>5430257</v>
      </c>
      <c r="AM254" s="88"/>
      <c r="AN254" s="29">
        <v>5499087</v>
      </c>
      <c r="AO254" s="29">
        <v>5690639</v>
      </c>
      <c r="AP254" s="29">
        <v>5782716</v>
      </c>
      <c r="AQ254" s="29">
        <v>5729605</v>
      </c>
      <c r="AR254" s="29">
        <v>5846299</v>
      </c>
      <c r="AS254" s="29">
        <v>6004853</v>
      </c>
      <c r="AT254" s="29">
        <v>6005083</v>
      </c>
      <c r="AU254" s="29">
        <v>6197012</v>
      </c>
      <c r="AV254" s="5">
        <v>6328648</v>
      </c>
      <c r="AW254" s="5">
        <v>6592671</v>
      </c>
      <c r="AX254" s="5">
        <v>6740551</v>
      </c>
      <c r="AY254" s="5">
        <v>6773300</v>
      </c>
      <c r="AZ254" s="5">
        <v>6606099</v>
      </c>
      <c r="BA254" s="5">
        <v>6655604</v>
      </c>
      <c r="BB254" s="14"/>
      <c r="BC254" s="14"/>
      <c r="BD254" s="28"/>
      <c r="BE254" s="28"/>
      <c r="BF254" s="14"/>
      <c r="BG254" s="14"/>
      <c r="BH254" s="14"/>
      <c r="BI254" s="14"/>
    </row>
    <row r="255" spans="1:61">
      <c r="A255" s="14"/>
      <c r="B255" s="29"/>
      <c r="C255" s="14" t="s">
        <v>42</v>
      </c>
      <c r="D255" s="14"/>
      <c r="E255" s="14"/>
      <c r="F255" s="14"/>
      <c r="G255" s="14"/>
      <c r="H255" s="14"/>
      <c r="I255" s="14"/>
      <c r="J255" s="14"/>
      <c r="K255" s="14"/>
      <c r="L255" s="14"/>
      <c r="M255" s="14"/>
      <c r="N255" s="14"/>
      <c r="O255" s="14"/>
      <c r="P255" s="14"/>
      <c r="Q255" s="14"/>
      <c r="R255" s="14"/>
      <c r="S255" s="14"/>
      <c r="T255" s="29"/>
      <c r="U255" s="29"/>
      <c r="V255" s="29"/>
      <c r="W255" s="29"/>
      <c r="X255" s="29"/>
      <c r="Y255" s="29"/>
      <c r="Z255" s="29"/>
      <c r="AA255" s="29"/>
      <c r="AB255" s="29"/>
      <c r="AC255" s="29">
        <v>30193</v>
      </c>
      <c r="AD255" s="29">
        <v>30321</v>
      </c>
      <c r="AE255" s="29">
        <v>30720</v>
      </c>
      <c r="AF255" s="29">
        <v>31327</v>
      </c>
      <c r="AG255" s="29">
        <v>31813</v>
      </c>
      <c r="AH255" s="29">
        <v>31876</v>
      </c>
      <c r="AI255" s="29">
        <v>32195</v>
      </c>
      <c r="AJ255" s="29">
        <v>32980</v>
      </c>
      <c r="AK255" s="29">
        <v>33065</v>
      </c>
      <c r="AL255" s="29">
        <v>32740</v>
      </c>
      <c r="AM255" s="88"/>
      <c r="AN255" s="29">
        <v>33368</v>
      </c>
      <c r="AO255" s="29">
        <v>33160</v>
      </c>
      <c r="AP255" s="29">
        <v>33961</v>
      </c>
      <c r="AQ255" s="29">
        <v>35208</v>
      </c>
      <c r="AR255" s="29">
        <v>35737</v>
      </c>
      <c r="AS255" s="29">
        <v>36447</v>
      </c>
      <c r="AT255" s="29">
        <v>37075</v>
      </c>
      <c r="AU255" s="29">
        <v>37995</v>
      </c>
      <c r="AV255" s="5">
        <v>38832</v>
      </c>
      <c r="AW255" s="5">
        <v>39515</v>
      </c>
      <c r="AX255" s="5">
        <v>39909</v>
      </c>
      <c r="AY255" s="5">
        <v>39739</v>
      </c>
      <c r="AZ255" s="5">
        <v>39828</v>
      </c>
      <c r="BA255" s="5">
        <v>40808</v>
      </c>
      <c r="BB255" s="14"/>
      <c r="BC255" s="14"/>
      <c r="BD255" s="28"/>
      <c r="BE255" s="28"/>
      <c r="BF255" s="29"/>
      <c r="BG255" s="29"/>
      <c r="BH255" s="29"/>
      <c r="BI255" s="29"/>
    </row>
    <row r="256" spans="1:61">
      <c r="A256" s="14"/>
      <c r="B256" s="29"/>
      <c r="C256" s="14" t="s">
        <v>207</v>
      </c>
      <c r="D256" s="14"/>
      <c r="E256" s="14"/>
      <c r="F256" s="14"/>
      <c r="G256" s="14"/>
      <c r="H256" s="14"/>
      <c r="I256" s="14"/>
      <c r="J256" s="14"/>
      <c r="K256" s="14"/>
      <c r="L256" s="14"/>
      <c r="M256" s="14"/>
      <c r="N256" s="14"/>
      <c r="O256" s="14"/>
      <c r="P256" s="14"/>
      <c r="Q256" s="14"/>
      <c r="R256" s="14"/>
      <c r="S256" s="14"/>
      <c r="T256" s="29"/>
      <c r="U256" s="29"/>
      <c r="V256" s="29"/>
      <c r="W256" s="29"/>
      <c r="X256" s="29"/>
      <c r="Y256" s="29"/>
      <c r="Z256" s="29"/>
      <c r="AA256" s="29"/>
      <c r="AB256" s="29"/>
      <c r="AC256" s="29">
        <v>32823</v>
      </c>
      <c r="AD256" s="88"/>
      <c r="AE256" s="88"/>
      <c r="AF256" s="88"/>
      <c r="AG256" s="88"/>
      <c r="AH256" s="88"/>
      <c r="AI256" s="88"/>
      <c r="AJ256" s="88"/>
      <c r="AK256" s="88"/>
      <c r="AL256" s="88"/>
      <c r="AM256" s="88"/>
      <c r="AN256" s="88"/>
      <c r="AO256" s="88"/>
      <c r="AP256" s="88"/>
      <c r="AQ256" s="88"/>
      <c r="AR256" s="88"/>
      <c r="AS256" s="88"/>
      <c r="AT256" s="88"/>
      <c r="AU256" s="88"/>
      <c r="AV256" s="82"/>
      <c r="AW256" s="82"/>
      <c r="AX256" s="82"/>
      <c r="AY256" s="82"/>
      <c r="AZ256" s="82"/>
      <c r="BA256" s="82"/>
      <c r="BB256" s="14"/>
      <c r="BC256" s="14"/>
      <c r="BD256" s="28"/>
      <c r="BE256" s="28"/>
      <c r="BF256" s="29"/>
      <c r="BG256" s="29"/>
      <c r="BH256" s="29"/>
      <c r="BI256" s="29"/>
    </row>
    <row r="257" spans="1:61">
      <c r="A257" s="14"/>
      <c r="B257" s="29"/>
      <c r="C257" s="14" t="s">
        <v>45</v>
      </c>
      <c r="D257" s="14"/>
      <c r="E257" s="14"/>
      <c r="F257" s="14"/>
      <c r="G257" s="14"/>
      <c r="H257" s="14"/>
      <c r="I257" s="14"/>
      <c r="J257" s="14"/>
      <c r="K257" s="14"/>
      <c r="L257" s="14"/>
      <c r="M257" s="14"/>
      <c r="N257" s="14"/>
      <c r="O257" s="14"/>
      <c r="P257" s="14"/>
      <c r="Q257" s="14"/>
      <c r="R257" s="14"/>
      <c r="S257" s="14"/>
      <c r="T257" s="29"/>
      <c r="U257" s="29"/>
      <c r="V257" s="29"/>
      <c r="W257" s="29"/>
      <c r="X257" s="29"/>
      <c r="Y257" s="29"/>
      <c r="Z257" s="29"/>
      <c r="AA257" s="29"/>
      <c r="AB257" s="29"/>
      <c r="AC257" s="29">
        <v>32999</v>
      </c>
      <c r="AD257" s="88"/>
      <c r="AE257" s="88"/>
      <c r="AF257" s="88"/>
      <c r="AG257" s="88"/>
      <c r="AH257" s="88"/>
      <c r="AI257" s="88"/>
      <c r="AJ257" s="88"/>
      <c r="AK257" s="88"/>
      <c r="AL257" s="88"/>
      <c r="AM257" s="88"/>
      <c r="AN257" s="88"/>
      <c r="AO257" s="88"/>
      <c r="AP257" s="88"/>
      <c r="AQ257" s="88"/>
      <c r="AR257" s="88"/>
      <c r="AS257" s="88"/>
      <c r="AT257" s="88"/>
      <c r="AU257" s="88"/>
      <c r="AV257" s="82"/>
      <c r="AW257" s="82"/>
      <c r="AX257" s="82"/>
      <c r="AY257" s="82"/>
      <c r="AZ257" s="82"/>
      <c r="BA257" s="82"/>
      <c r="BB257" s="14"/>
      <c r="BC257" s="14"/>
      <c r="BD257" s="28"/>
      <c r="BE257" s="28"/>
      <c r="BF257" s="29"/>
      <c r="BG257" s="29"/>
      <c r="BH257" s="29"/>
      <c r="BI257" s="29"/>
    </row>
    <row r="258" spans="1:61">
      <c r="A258" s="14"/>
      <c r="B258" s="29"/>
      <c r="C258" s="14" t="s">
        <v>44</v>
      </c>
      <c r="D258" s="14"/>
      <c r="E258" s="14"/>
      <c r="F258" s="14"/>
      <c r="G258" s="14"/>
      <c r="H258" s="14"/>
      <c r="I258" s="14"/>
      <c r="J258" s="14"/>
      <c r="K258" s="14"/>
      <c r="L258" s="14"/>
      <c r="M258" s="14"/>
      <c r="N258" s="14"/>
      <c r="O258" s="14"/>
      <c r="P258" s="14"/>
      <c r="Q258" s="14"/>
      <c r="R258" s="14"/>
      <c r="S258" s="14"/>
      <c r="T258" s="29"/>
      <c r="U258" s="29"/>
      <c r="V258" s="29"/>
      <c r="W258" s="29"/>
      <c r="X258" s="29"/>
      <c r="Y258" s="29"/>
      <c r="Z258" s="29"/>
      <c r="AA258" s="29"/>
      <c r="AB258" s="29"/>
      <c r="AC258" s="29">
        <v>2442</v>
      </c>
      <c r="AD258" s="88"/>
      <c r="AE258" s="88"/>
      <c r="AF258" s="88"/>
      <c r="AG258" s="88"/>
      <c r="AH258" s="88"/>
      <c r="AI258" s="88"/>
      <c r="AJ258" s="88"/>
      <c r="AK258" s="88"/>
      <c r="AL258" s="88"/>
      <c r="AM258" s="88"/>
      <c r="AN258" s="88"/>
      <c r="AO258" s="88"/>
      <c r="AP258" s="88"/>
      <c r="AQ258" s="88"/>
      <c r="AR258" s="88"/>
      <c r="AS258" s="88"/>
      <c r="AT258" s="88"/>
      <c r="AU258" s="88"/>
      <c r="AV258" s="82"/>
      <c r="AW258" s="82"/>
      <c r="AX258" s="82"/>
      <c r="AY258" s="82"/>
      <c r="AZ258" s="82"/>
      <c r="BA258" s="82"/>
      <c r="BB258" s="14"/>
      <c r="BC258" s="14"/>
      <c r="BD258" s="28"/>
      <c r="BE258" s="28"/>
      <c r="BF258" s="29"/>
      <c r="BG258" s="29"/>
      <c r="BH258" s="29"/>
      <c r="BI258" s="29"/>
    </row>
    <row r="259" spans="1:61">
      <c r="A259" s="14"/>
      <c r="B259" s="14"/>
      <c r="C259" s="14" t="s">
        <v>43</v>
      </c>
      <c r="D259" s="14"/>
      <c r="E259" s="14"/>
      <c r="F259" s="14"/>
      <c r="G259" s="14"/>
      <c r="H259" s="14"/>
      <c r="I259" s="14"/>
      <c r="J259" s="14"/>
      <c r="K259" s="14"/>
      <c r="L259" s="14"/>
      <c r="M259" s="14"/>
      <c r="N259" s="14"/>
      <c r="O259" s="14"/>
      <c r="P259" s="14"/>
      <c r="Q259" s="14"/>
      <c r="R259" s="14"/>
      <c r="S259" s="14"/>
      <c r="T259" s="69"/>
      <c r="U259" s="69"/>
      <c r="V259" s="69"/>
      <c r="W259" s="69"/>
      <c r="X259" s="69"/>
      <c r="Y259" s="69"/>
      <c r="Z259" s="69"/>
      <c r="AA259" s="69"/>
      <c r="AB259" s="69"/>
      <c r="AC259" s="29">
        <v>328203</v>
      </c>
      <c r="AD259" s="29">
        <v>380115</v>
      </c>
      <c r="AE259" s="29">
        <v>408985</v>
      </c>
      <c r="AF259" s="29">
        <v>376580</v>
      </c>
      <c r="AG259" s="29">
        <v>369457</v>
      </c>
      <c r="AH259" s="29">
        <v>422857</v>
      </c>
      <c r="AI259" s="29">
        <v>411307</v>
      </c>
      <c r="AJ259" s="29">
        <v>401153</v>
      </c>
      <c r="AK259" s="29">
        <v>450193</v>
      </c>
      <c r="AL259" s="29">
        <v>447989</v>
      </c>
      <c r="AM259" s="88"/>
      <c r="AN259" s="29">
        <v>511823</v>
      </c>
      <c r="AO259" s="29">
        <v>512967</v>
      </c>
      <c r="AP259" s="29">
        <v>490543</v>
      </c>
      <c r="AQ259" s="29">
        <v>519555</v>
      </c>
      <c r="AR259" s="29">
        <v>518035</v>
      </c>
      <c r="AS259" s="29">
        <v>487859</v>
      </c>
      <c r="AT259" s="29">
        <v>560121</v>
      </c>
      <c r="AU259" s="29">
        <v>637292</v>
      </c>
      <c r="AV259" s="5">
        <v>507500</v>
      </c>
      <c r="AW259" s="5">
        <v>385365</v>
      </c>
      <c r="AX259" s="5">
        <v>370787</v>
      </c>
      <c r="AY259" s="5">
        <v>329113</v>
      </c>
      <c r="AZ259" s="5">
        <v>489993</v>
      </c>
      <c r="BA259" s="5">
        <v>572157</v>
      </c>
      <c r="BB259" s="14"/>
      <c r="BC259" s="14"/>
      <c r="BD259" s="28"/>
      <c r="BE259" s="28"/>
      <c r="BF259" s="14"/>
      <c r="BG259" s="14"/>
      <c r="BH259" s="14"/>
      <c r="BI259" s="14"/>
    </row>
    <row r="260" spans="1:61">
      <c r="A260" s="14"/>
      <c r="B260" s="14"/>
      <c r="C260" s="14" t="s">
        <v>46</v>
      </c>
      <c r="D260" s="14"/>
      <c r="E260" s="14"/>
      <c r="F260" s="14"/>
      <c r="G260" s="14"/>
      <c r="H260" s="14"/>
      <c r="I260" s="14"/>
      <c r="J260" s="14"/>
      <c r="K260" s="14"/>
      <c r="L260" s="14"/>
      <c r="M260" s="14"/>
      <c r="N260" s="14"/>
      <c r="O260" s="14"/>
      <c r="P260" s="14"/>
      <c r="Q260" s="14"/>
      <c r="R260" s="14"/>
      <c r="S260" s="14"/>
      <c r="T260" s="29"/>
      <c r="U260" s="29"/>
      <c r="V260" s="29"/>
      <c r="W260" s="29"/>
      <c r="X260" s="29"/>
      <c r="Y260" s="29"/>
      <c r="Z260" s="29"/>
      <c r="AA260" s="29"/>
      <c r="AB260" s="29"/>
      <c r="AC260" s="29">
        <v>2073</v>
      </c>
      <c r="AD260" s="29">
        <v>2054</v>
      </c>
      <c r="AE260" s="29">
        <v>0</v>
      </c>
      <c r="AF260" s="29">
        <v>0</v>
      </c>
      <c r="AG260" s="29">
        <v>0</v>
      </c>
      <c r="AH260" s="29">
        <v>0</v>
      </c>
      <c r="AI260" s="29">
        <v>0</v>
      </c>
      <c r="AJ260" s="29">
        <v>0</v>
      </c>
      <c r="AK260" s="29">
        <v>33261</v>
      </c>
      <c r="AL260" s="29">
        <v>0</v>
      </c>
      <c r="AM260" s="88"/>
      <c r="AN260" s="29">
        <v>6162</v>
      </c>
      <c r="AO260" s="29">
        <v>0</v>
      </c>
      <c r="AP260" s="29">
        <v>78548</v>
      </c>
      <c r="AQ260" s="29">
        <v>0</v>
      </c>
      <c r="AR260" s="29">
        <v>0</v>
      </c>
      <c r="AS260" s="29">
        <v>0</v>
      </c>
      <c r="AT260" s="29">
        <v>0</v>
      </c>
      <c r="AU260" s="29">
        <v>0</v>
      </c>
      <c r="AV260" s="82"/>
      <c r="AW260" s="55"/>
      <c r="AX260" s="82"/>
      <c r="AY260" s="82"/>
      <c r="AZ260" s="82"/>
      <c r="BA260" s="82"/>
      <c r="BB260" s="14"/>
      <c r="BC260" s="14"/>
      <c r="BD260" s="28"/>
      <c r="BE260" s="28"/>
      <c r="BF260" s="14"/>
      <c r="BG260" s="14"/>
      <c r="BH260" s="14"/>
      <c r="BI260" s="14"/>
    </row>
    <row r="261" spans="1:61">
      <c r="A261" s="14"/>
      <c r="B261" s="14"/>
      <c r="C261" s="14" t="s">
        <v>90</v>
      </c>
      <c r="D261" s="14"/>
      <c r="E261" s="14"/>
      <c r="F261" s="14"/>
      <c r="G261" s="14"/>
      <c r="H261" s="14"/>
      <c r="I261" s="14"/>
      <c r="J261" s="14"/>
      <c r="K261" s="14"/>
      <c r="L261" s="14"/>
      <c r="M261" s="14"/>
      <c r="N261" s="14"/>
      <c r="O261" s="14"/>
      <c r="P261" s="14"/>
      <c r="Q261" s="14"/>
      <c r="R261" s="14"/>
      <c r="S261" s="14"/>
      <c r="T261" s="5">
        <f t="shared" ref="T261:AU261" si="81">SUM(T252:T260)</f>
        <v>0</v>
      </c>
      <c r="U261" s="5">
        <f t="shared" si="81"/>
        <v>0</v>
      </c>
      <c r="V261" s="5">
        <f t="shared" si="81"/>
        <v>0</v>
      </c>
      <c r="W261" s="5">
        <f t="shared" si="81"/>
        <v>0</v>
      </c>
      <c r="X261" s="5">
        <f t="shared" si="81"/>
        <v>0</v>
      </c>
      <c r="Y261" s="5">
        <f t="shared" si="81"/>
        <v>0</v>
      </c>
      <c r="Z261" s="5">
        <f t="shared" si="81"/>
        <v>0</v>
      </c>
      <c r="AA261" s="5">
        <f t="shared" si="81"/>
        <v>0</v>
      </c>
      <c r="AB261" s="5">
        <f t="shared" si="81"/>
        <v>0</v>
      </c>
      <c r="AC261" s="5">
        <f t="shared" si="81"/>
        <v>13999847</v>
      </c>
      <c r="AD261" s="5">
        <f t="shared" si="81"/>
        <v>14464492</v>
      </c>
      <c r="AE261" s="5">
        <f t="shared" si="81"/>
        <v>15554574</v>
      </c>
      <c r="AF261" s="5">
        <f t="shared" si="81"/>
        <v>16562923</v>
      </c>
      <c r="AG261" s="5">
        <f t="shared" si="81"/>
        <v>17256866</v>
      </c>
      <c r="AH261" s="5">
        <f t="shared" si="81"/>
        <v>15623637</v>
      </c>
      <c r="AI261" s="5">
        <f t="shared" si="81"/>
        <v>16180532</v>
      </c>
      <c r="AJ261" s="5">
        <f t="shared" si="81"/>
        <v>16202762</v>
      </c>
      <c r="AK261" s="5">
        <f t="shared" si="81"/>
        <v>17159907</v>
      </c>
      <c r="AL261" s="5">
        <f t="shared" si="81"/>
        <v>16985032</v>
      </c>
      <c r="AM261" s="5">
        <f t="shared" si="81"/>
        <v>0</v>
      </c>
      <c r="AN261" s="5">
        <f t="shared" si="81"/>
        <v>15686528</v>
      </c>
      <c r="AO261" s="5">
        <f t="shared" si="81"/>
        <v>15939525</v>
      </c>
      <c r="AP261" s="5">
        <f t="shared" si="81"/>
        <v>16223456</v>
      </c>
      <c r="AQ261" s="5">
        <f t="shared" si="81"/>
        <v>15789836</v>
      </c>
      <c r="AR261" s="5">
        <f t="shared" si="81"/>
        <v>15818299</v>
      </c>
      <c r="AS261" s="5">
        <f t="shared" si="81"/>
        <v>15994431</v>
      </c>
      <c r="AT261" s="5">
        <f t="shared" si="81"/>
        <v>17110422</v>
      </c>
      <c r="AU261" s="5">
        <f t="shared" si="81"/>
        <v>18264357</v>
      </c>
      <c r="AV261" s="5">
        <f>SUM(AV252:AV260)</f>
        <v>18966170</v>
      </c>
      <c r="AW261" s="5">
        <v>18019583</v>
      </c>
      <c r="AX261" s="5">
        <v>17281185</v>
      </c>
      <c r="AY261" s="5">
        <v>17637640</v>
      </c>
      <c r="AZ261" s="5">
        <v>18124828</v>
      </c>
      <c r="BA261" s="5">
        <v>18039412</v>
      </c>
      <c r="BB261" s="14"/>
      <c r="BC261" s="14"/>
      <c r="BD261" s="28"/>
      <c r="BE261" s="28"/>
      <c r="BF261" s="14"/>
      <c r="BG261" s="14"/>
      <c r="BH261" s="14"/>
      <c r="BI261" s="14"/>
    </row>
    <row r="262" spans="1:61">
      <c r="A262" s="14"/>
      <c r="B262" s="14" t="s">
        <v>214</v>
      </c>
      <c r="C262" s="14" t="s">
        <v>215</v>
      </c>
      <c r="D262" s="14"/>
      <c r="E262" s="14"/>
      <c r="F262" s="14"/>
      <c r="G262" s="14"/>
      <c r="H262" s="14"/>
      <c r="I262" s="14"/>
      <c r="J262" s="14"/>
      <c r="K262" s="14"/>
      <c r="L262" s="14"/>
      <c r="M262" s="14"/>
      <c r="N262" s="14"/>
      <c r="O262" s="14"/>
      <c r="P262" s="14"/>
      <c r="Q262" s="14"/>
      <c r="R262" s="14"/>
      <c r="S262" s="14"/>
      <c r="T262" s="29"/>
      <c r="U262" s="29"/>
      <c r="V262" s="29"/>
      <c r="W262" s="29"/>
      <c r="X262" s="29"/>
      <c r="Y262" s="29"/>
      <c r="Z262" s="29"/>
      <c r="AA262" s="29"/>
      <c r="AB262" s="29"/>
      <c r="AC262" s="29">
        <v>111883</v>
      </c>
      <c r="AD262" s="29">
        <v>91405</v>
      </c>
      <c r="AE262" s="29">
        <v>87155</v>
      </c>
      <c r="AF262" s="29">
        <v>68928</v>
      </c>
      <c r="AG262" s="29">
        <v>52213</v>
      </c>
      <c r="AH262" s="29">
        <v>42301</v>
      </c>
      <c r="AI262" s="29">
        <v>33396</v>
      </c>
      <c r="AJ262" s="29">
        <v>44953</v>
      </c>
      <c r="AK262" s="29">
        <v>32029</v>
      </c>
      <c r="AL262" s="29">
        <v>36135</v>
      </c>
      <c r="AM262" s="88"/>
      <c r="AN262" s="29">
        <v>31570</v>
      </c>
      <c r="AO262" s="29">
        <v>30257</v>
      </c>
      <c r="AP262" s="29">
        <v>25603</v>
      </c>
      <c r="AQ262" s="29">
        <v>35204</v>
      </c>
      <c r="AR262" s="29">
        <v>2819</v>
      </c>
      <c r="AS262" s="29">
        <v>26611</v>
      </c>
      <c r="AT262" s="29">
        <v>36250</v>
      </c>
      <c r="AU262" s="29">
        <v>48957</v>
      </c>
      <c r="AV262" s="5">
        <v>58325</v>
      </c>
      <c r="AW262" s="5">
        <v>34444</v>
      </c>
      <c r="AX262" s="5">
        <v>39248</v>
      </c>
      <c r="AY262" s="5">
        <v>48347</v>
      </c>
      <c r="AZ262" s="5">
        <v>50887</v>
      </c>
      <c r="BA262" s="5">
        <v>55876</v>
      </c>
      <c r="BB262" s="14"/>
      <c r="BC262" s="14"/>
      <c r="BD262" s="28"/>
      <c r="BE262" s="28"/>
      <c r="BF262" s="14"/>
      <c r="BG262" s="14"/>
      <c r="BH262" s="14"/>
      <c r="BI262" s="14"/>
    </row>
    <row r="263" spans="1:61">
      <c r="A263" s="14"/>
      <c r="B263" s="14"/>
      <c r="C263" s="14" t="s">
        <v>90</v>
      </c>
      <c r="D263" s="14"/>
      <c r="E263" s="14"/>
      <c r="F263" s="14"/>
      <c r="G263" s="14"/>
      <c r="H263" s="14"/>
      <c r="I263" s="14"/>
      <c r="J263" s="14"/>
      <c r="K263" s="14"/>
      <c r="L263" s="14"/>
      <c r="M263" s="14"/>
      <c r="N263" s="14"/>
      <c r="O263" s="14"/>
      <c r="P263" s="14"/>
      <c r="Q263" s="14"/>
      <c r="R263" s="14"/>
      <c r="S263" s="14"/>
      <c r="T263" s="5">
        <f t="shared" ref="T263:AU263" si="82">T262</f>
        <v>0</v>
      </c>
      <c r="U263" s="5">
        <f t="shared" si="82"/>
        <v>0</v>
      </c>
      <c r="V263" s="5">
        <f t="shared" si="82"/>
        <v>0</v>
      </c>
      <c r="W263" s="5">
        <f t="shared" si="82"/>
        <v>0</v>
      </c>
      <c r="X263" s="5">
        <f t="shared" si="82"/>
        <v>0</v>
      </c>
      <c r="Y263" s="5">
        <f t="shared" si="82"/>
        <v>0</v>
      </c>
      <c r="Z263" s="5">
        <f t="shared" si="82"/>
        <v>0</v>
      </c>
      <c r="AA263" s="5">
        <f t="shared" si="82"/>
        <v>0</v>
      </c>
      <c r="AB263" s="5">
        <f t="shared" si="82"/>
        <v>0</v>
      </c>
      <c r="AC263" s="5">
        <f t="shared" si="82"/>
        <v>111883</v>
      </c>
      <c r="AD263" s="5">
        <f t="shared" si="82"/>
        <v>91405</v>
      </c>
      <c r="AE263" s="5">
        <f t="shared" si="82"/>
        <v>87155</v>
      </c>
      <c r="AF263" s="5">
        <f t="shared" si="82"/>
        <v>68928</v>
      </c>
      <c r="AG263" s="5">
        <f t="shared" si="82"/>
        <v>52213</v>
      </c>
      <c r="AH263" s="5">
        <f t="shared" si="82"/>
        <v>42301</v>
      </c>
      <c r="AI263" s="5">
        <f t="shared" si="82"/>
        <v>33396</v>
      </c>
      <c r="AJ263" s="5">
        <f t="shared" si="82"/>
        <v>44953</v>
      </c>
      <c r="AK263" s="5">
        <f t="shared" si="82"/>
        <v>32029</v>
      </c>
      <c r="AL263" s="5">
        <f t="shared" si="82"/>
        <v>36135</v>
      </c>
      <c r="AM263" s="5">
        <f t="shared" si="82"/>
        <v>0</v>
      </c>
      <c r="AN263" s="5">
        <f t="shared" si="82"/>
        <v>31570</v>
      </c>
      <c r="AO263" s="5">
        <f t="shared" si="82"/>
        <v>30257</v>
      </c>
      <c r="AP263" s="5">
        <f t="shared" si="82"/>
        <v>25603</v>
      </c>
      <c r="AQ263" s="5">
        <f t="shared" si="82"/>
        <v>35204</v>
      </c>
      <c r="AR263" s="5">
        <f t="shared" si="82"/>
        <v>2819</v>
      </c>
      <c r="AS263" s="5">
        <f t="shared" si="82"/>
        <v>26611</v>
      </c>
      <c r="AT263" s="5">
        <f t="shared" si="82"/>
        <v>36250</v>
      </c>
      <c r="AU263" s="5">
        <f t="shared" si="82"/>
        <v>48957</v>
      </c>
      <c r="AV263" s="5">
        <f>AV262</f>
        <v>58325</v>
      </c>
      <c r="AW263" s="5">
        <v>34444</v>
      </c>
      <c r="AX263" s="5">
        <v>39248</v>
      </c>
      <c r="AY263" s="5">
        <v>48347</v>
      </c>
      <c r="AZ263" s="5">
        <v>50887</v>
      </c>
      <c r="BA263" s="5">
        <v>55876</v>
      </c>
      <c r="BB263" s="14"/>
      <c r="BC263" s="14"/>
      <c r="BD263" s="28"/>
      <c r="BE263" s="28"/>
      <c r="BF263" s="14"/>
      <c r="BG263" s="14"/>
      <c r="BH263" s="14"/>
      <c r="BI263" s="14"/>
    </row>
    <row r="264" spans="1:61">
      <c r="A264" s="14" t="s">
        <v>216</v>
      </c>
      <c r="B264" s="28" t="s">
        <v>77</v>
      </c>
      <c r="C264" s="14"/>
      <c r="D264" s="14"/>
      <c r="E264" s="14"/>
      <c r="F264" s="14"/>
      <c r="G264" s="14"/>
      <c r="H264" s="14"/>
      <c r="I264" s="14"/>
      <c r="J264" s="14"/>
      <c r="K264" s="14"/>
      <c r="L264" s="14"/>
      <c r="M264" s="14"/>
      <c r="N264" s="14"/>
      <c r="O264" s="14"/>
      <c r="P264" s="14"/>
      <c r="Q264" s="14"/>
      <c r="R264" s="14"/>
      <c r="S264" s="14"/>
      <c r="T264" s="29">
        <v>207307</v>
      </c>
      <c r="U264" s="29">
        <v>219909</v>
      </c>
      <c r="V264" s="29">
        <v>220022</v>
      </c>
      <c r="W264" s="29">
        <v>222970</v>
      </c>
      <c r="X264" s="29">
        <v>257040</v>
      </c>
      <c r="Y264" s="29">
        <v>255107</v>
      </c>
      <c r="Z264" s="29">
        <v>261478</v>
      </c>
      <c r="AA264" s="29">
        <v>276010</v>
      </c>
      <c r="AB264" s="29">
        <v>295081</v>
      </c>
      <c r="AC264" s="29">
        <v>308484</v>
      </c>
      <c r="AD264" s="29">
        <v>330096</v>
      </c>
      <c r="AE264" s="29">
        <v>378969</v>
      </c>
      <c r="AF264" s="29">
        <v>378659</v>
      </c>
      <c r="AG264" s="29">
        <v>388683</v>
      </c>
      <c r="AH264" s="29">
        <v>410575</v>
      </c>
      <c r="AI264" s="29">
        <v>386583</v>
      </c>
      <c r="AJ264" s="29">
        <v>383644</v>
      </c>
      <c r="AK264" s="29">
        <v>375388</v>
      </c>
      <c r="AL264" s="29">
        <v>355534</v>
      </c>
      <c r="AM264" s="29">
        <v>354730</v>
      </c>
      <c r="AN264" s="29">
        <v>335018</v>
      </c>
      <c r="AO264" s="29">
        <v>328897</v>
      </c>
      <c r="AP264" s="29">
        <v>333805</v>
      </c>
      <c r="AQ264" s="29">
        <v>325057</v>
      </c>
      <c r="AR264" s="29">
        <v>327200</v>
      </c>
      <c r="AS264" s="29">
        <v>329943</v>
      </c>
      <c r="AT264" s="29">
        <v>332410</v>
      </c>
      <c r="AU264" s="29">
        <v>342738</v>
      </c>
      <c r="AV264" s="5">
        <v>342774</v>
      </c>
      <c r="AW264" s="5">
        <v>338698</v>
      </c>
      <c r="AX264" s="5">
        <v>331702</v>
      </c>
      <c r="AY264" s="5">
        <v>426921</v>
      </c>
      <c r="AZ264" s="5">
        <v>368928</v>
      </c>
      <c r="BA264" s="5">
        <v>366374</v>
      </c>
      <c r="BB264" s="14"/>
      <c r="BC264" s="14"/>
      <c r="BD264" s="28"/>
      <c r="BE264" s="28"/>
      <c r="BF264" s="14"/>
      <c r="BG264" s="14"/>
      <c r="BH264" s="14"/>
      <c r="BI264" s="14"/>
    </row>
    <row r="265" spans="1:61">
      <c r="A265" s="14"/>
      <c r="B265" s="73" t="s">
        <v>78</v>
      </c>
      <c r="C265" s="14"/>
      <c r="D265" s="14"/>
      <c r="E265" s="14"/>
      <c r="F265" s="14"/>
      <c r="G265" s="14"/>
      <c r="H265" s="14"/>
      <c r="I265" s="14"/>
      <c r="J265" s="14"/>
      <c r="K265" s="14"/>
      <c r="L265" s="14"/>
      <c r="M265" s="14"/>
      <c r="N265" s="14"/>
      <c r="O265" s="14"/>
      <c r="P265" s="14"/>
      <c r="Q265" s="14"/>
      <c r="R265" s="14"/>
      <c r="S265" s="14"/>
      <c r="T265" s="29">
        <v>1939786</v>
      </c>
      <c r="U265" s="29">
        <v>1943790</v>
      </c>
      <c r="V265" s="29">
        <v>2436311</v>
      </c>
      <c r="W265" s="29">
        <v>2178017</v>
      </c>
      <c r="X265" s="29">
        <v>2646534</v>
      </c>
      <c r="Y265" s="29">
        <v>2514407</v>
      </c>
      <c r="Z265" s="29">
        <v>3097552</v>
      </c>
      <c r="AA265" s="29">
        <v>3539544</v>
      </c>
      <c r="AB265" s="29">
        <v>3817617</v>
      </c>
      <c r="AC265" s="29">
        <v>4274200</v>
      </c>
      <c r="AD265" s="29">
        <v>4790640</v>
      </c>
      <c r="AE265" s="29">
        <v>4509812</v>
      </c>
      <c r="AF265" s="29">
        <v>8348592</v>
      </c>
      <c r="AG265" s="29">
        <v>5742778</v>
      </c>
      <c r="AH265" s="29">
        <v>5356698</v>
      </c>
      <c r="AI265" s="29">
        <v>5248639</v>
      </c>
      <c r="AJ265" s="29">
        <v>5239262</v>
      </c>
      <c r="AK265" s="29">
        <v>4565780</v>
      </c>
      <c r="AL265" s="29">
        <v>4299035</v>
      </c>
      <c r="AM265" s="29">
        <v>4807792</v>
      </c>
      <c r="AN265" s="29">
        <v>5763528</v>
      </c>
      <c r="AO265" s="29">
        <v>5437920</v>
      </c>
      <c r="AP265" s="29">
        <v>4766440</v>
      </c>
      <c r="AQ265" s="29">
        <v>4708304</v>
      </c>
      <c r="AR265" s="29">
        <v>4612123</v>
      </c>
      <c r="AS265" s="29">
        <v>5249909</v>
      </c>
      <c r="AT265" s="29">
        <v>5919016</v>
      </c>
      <c r="AU265" s="29">
        <v>5701463</v>
      </c>
      <c r="AV265" s="5">
        <v>4983625</v>
      </c>
      <c r="AW265" s="5">
        <v>6583434</v>
      </c>
      <c r="AX265" s="5">
        <v>5921143</v>
      </c>
      <c r="AY265" s="5">
        <v>9156864</v>
      </c>
      <c r="AZ265" s="5">
        <v>4159540</v>
      </c>
      <c r="BA265" s="5">
        <v>4499710</v>
      </c>
      <c r="BB265" s="14"/>
      <c r="BC265" s="14"/>
      <c r="BD265" s="28"/>
      <c r="BE265" s="28"/>
      <c r="BF265" s="14"/>
      <c r="BG265" s="14"/>
      <c r="BH265" s="14"/>
      <c r="BI265" s="14"/>
    </row>
    <row r="266" spans="1:61">
      <c r="A266" s="29"/>
      <c r="B266" s="56" t="s">
        <v>79</v>
      </c>
      <c r="C266" s="29"/>
      <c r="D266" s="29"/>
      <c r="E266" s="29">
        <v>84998</v>
      </c>
      <c r="F266" s="29">
        <v>119505</v>
      </c>
      <c r="G266" s="29">
        <v>354240</v>
      </c>
      <c r="H266" s="29">
        <v>279860</v>
      </c>
      <c r="I266" s="29">
        <v>295181</v>
      </c>
      <c r="J266" s="29">
        <v>446560</v>
      </c>
      <c r="K266" s="29">
        <v>654557</v>
      </c>
      <c r="L266" s="29">
        <v>821799</v>
      </c>
      <c r="M266" s="29">
        <v>1104009</v>
      </c>
      <c r="N266" s="29">
        <v>1774777</v>
      </c>
      <c r="O266" s="29">
        <v>1902360</v>
      </c>
      <c r="P266" s="29">
        <v>2291006</v>
      </c>
      <c r="Q266" s="29">
        <v>2661468</v>
      </c>
      <c r="R266" s="29">
        <v>2965140</v>
      </c>
      <c r="S266" s="29">
        <v>3369421</v>
      </c>
      <c r="T266" s="29">
        <v>3623378</v>
      </c>
      <c r="U266" s="29">
        <v>4010839</v>
      </c>
      <c r="V266" s="29">
        <v>4354479</v>
      </c>
      <c r="W266" s="29">
        <v>4111640</v>
      </c>
      <c r="X266" s="29">
        <v>4312199</v>
      </c>
      <c r="Y266" s="29">
        <v>4842886</v>
      </c>
      <c r="Z266" s="29">
        <v>5179181</v>
      </c>
      <c r="AA266" s="29">
        <v>5383824</v>
      </c>
      <c r="AB266" s="29">
        <v>5494396</v>
      </c>
      <c r="AC266" s="29">
        <v>6404204</v>
      </c>
      <c r="AD266" s="29">
        <v>6465136</v>
      </c>
      <c r="AE266" s="29">
        <v>6718518</v>
      </c>
      <c r="AF266" s="29">
        <v>8716735</v>
      </c>
      <c r="AG266" s="29">
        <v>8014563</v>
      </c>
      <c r="AH266" s="29">
        <v>8126942</v>
      </c>
      <c r="AI266" s="29">
        <v>8400790</v>
      </c>
      <c r="AJ266" s="29">
        <v>8970182</v>
      </c>
      <c r="AK266" s="29">
        <v>9129265</v>
      </c>
      <c r="AL266" s="29">
        <v>9511759</v>
      </c>
      <c r="AM266" s="29">
        <v>10513421</v>
      </c>
      <c r="AN266" s="29">
        <v>9185962</v>
      </c>
      <c r="AO266" s="29">
        <v>8862783</v>
      </c>
      <c r="AP266" s="29">
        <v>9051018</v>
      </c>
      <c r="AQ266" s="29">
        <v>9701393</v>
      </c>
      <c r="AR266" s="29">
        <v>10101625</v>
      </c>
      <c r="AS266" s="29">
        <v>10537040</v>
      </c>
      <c r="AT266" s="29">
        <v>10333849</v>
      </c>
      <c r="AU266" s="29">
        <v>10779974</v>
      </c>
      <c r="AV266" s="29">
        <v>11053298</v>
      </c>
      <c r="AW266" s="29">
        <v>12111047</v>
      </c>
      <c r="AX266" s="29">
        <v>13934528</v>
      </c>
      <c r="AY266" s="29">
        <v>14808092</v>
      </c>
      <c r="AZ266" s="29">
        <v>14971211</v>
      </c>
      <c r="BA266" s="29">
        <v>16604307</v>
      </c>
      <c r="BB266" s="14"/>
      <c r="BC266" s="14"/>
      <c r="BD266" s="28"/>
      <c r="BE266" s="29"/>
      <c r="BF266" s="14"/>
      <c r="BG266" s="14"/>
      <c r="BH266" s="14"/>
      <c r="BI266" s="14"/>
    </row>
    <row r="267" spans="1:61">
      <c r="A267" s="14"/>
      <c r="B267" s="73" t="s">
        <v>80</v>
      </c>
      <c r="C267" s="14"/>
      <c r="D267" s="14"/>
      <c r="E267" s="14"/>
      <c r="F267" s="14"/>
      <c r="G267" s="14"/>
      <c r="H267" s="14"/>
      <c r="I267" s="14"/>
      <c r="J267" s="14"/>
      <c r="K267" s="14"/>
      <c r="L267" s="14"/>
      <c r="M267" s="14"/>
      <c r="N267" s="14"/>
      <c r="O267" s="14"/>
      <c r="P267" s="14"/>
      <c r="Q267" s="14"/>
      <c r="R267" s="14"/>
      <c r="S267" s="14"/>
      <c r="T267" s="29">
        <v>1312953</v>
      </c>
      <c r="U267" s="29">
        <v>1406030</v>
      </c>
      <c r="V267" s="29">
        <v>1423099</v>
      </c>
      <c r="W267" s="29">
        <v>2362148</v>
      </c>
      <c r="X267" s="29">
        <v>1600843</v>
      </c>
      <c r="Y267" s="29">
        <v>1716311</v>
      </c>
      <c r="Z267" s="29">
        <v>1943607</v>
      </c>
      <c r="AA267" s="29">
        <v>1622349</v>
      </c>
      <c r="AB267" s="29">
        <v>1696623</v>
      </c>
      <c r="AC267" s="29">
        <v>1929201</v>
      </c>
      <c r="AD267" s="29">
        <v>2237922</v>
      </c>
      <c r="AE267" s="29">
        <v>2302696</v>
      </c>
      <c r="AF267" s="29">
        <v>2403233</v>
      </c>
      <c r="AG267" s="29">
        <v>2812572</v>
      </c>
      <c r="AH267" s="29">
        <v>2748487</v>
      </c>
      <c r="AI267" s="29">
        <v>2753230</v>
      </c>
      <c r="AJ267" s="29">
        <v>2853031</v>
      </c>
      <c r="AK267" s="29">
        <v>3556136</v>
      </c>
      <c r="AL267" s="29">
        <v>2932611</v>
      </c>
      <c r="AM267" s="29">
        <v>2965120</v>
      </c>
      <c r="AN267" s="29">
        <v>2879969</v>
      </c>
      <c r="AO267" s="29">
        <v>2871386</v>
      </c>
      <c r="AP267" s="29">
        <v>3001848</v>
      </c>
      <c r="AQ267" s="29">
        <v>2974905</v>
      </c>
      <c r="AR267" s="29">
        <v>2956059</v>
      </c>
      <c r="AS267" s="29">
        <v>3219735</v>
      </c>
      <c r="AT267" s="29">
        <v>4060888</v>
      </c>
      <c r="AU267" s="29">
        <v>3913686</v>
      </c>
      <c r="AV267" s="5">
        <v>3810074</v>
      </c>
      <c r="AW267" s="5">
        <v>3626690</v>
      </c>
      <c r="AX267" s="5">
        <v>3954763</v>
      </c>
      <c r="AY267" s="5">
        <v>4226179</v>
      </c>
      <c r="AZ267" s="5">
        <v>4511142</v>
      </c>
      <c r="BA267" s="5">
        <v>3898768</v>
      </c>
      <c r="BB267" s="14"/>
      <c r="BC267" s="14"/>
      <c r="BD267" s="28"/>
      <c r="BE267" s="28"/>
      <c r="BF267" s="14"/>
      <c r="BG267" s="14"/>
      <c r="BH267" s="14"/>
      <c r="BI267" s="14"/>
    </row>
    <row r="268" spans="1:61">
      <c r="A268" s="14"/>
      <c r="B268" s="72" t="s">
        <v>81</v>
      </c>
      <c r="C268" s="14"/>
      <c r="D268" s="14"/>
      <c r="E268" s="14"/>
      <c r="F268" s="14"/>
      <c r="G268" s="14"/>
      <c r="H268" s="14"/>
      <c r="I268" s="14"/>
      <c r="J268" s="14"/>
      <c r="K268" s="14"/>
      <c r="L268" s="14"/>
      <c r="M268" s="14"/>
      <c r="N268" s="14"/>
      <c r="O268" s="14"/>
      <c r="P268" s="14"/>
      <c r="Q268" s="14"/>
      <c r="R268" s="14"/>
      <c r="S268" s="14"/>
      <c r="T268" s="29">
        <v>28391</v>
      </c>
      <c r="U268" s="29">
        <v>37425</v>
      </c>
      <c r="V268" s="29">
        <v>38004</v>
      </c>
      <c r="W268" s="29">
        <v>31405</v>
      </c>
      <c r="X268" s="29">
        <v>32502</v>
      </c>
      <c r="Y268" s="29">
        <v>34049</v>
      </c>
      <c r="Z268" s="29">
        <v>34725</v>
      </c>
      <c r="AA268" s="29">
        <v>121268</v>
      </c>
      <c r="AB268" s="29">
        <v>125623</v>
      </c>
      <c r="AC268" s="29">
        <v>141007</v>
      </c>
      <c r="AD268" s="29">
        <v>147100</v>
      </c>
      <c r="AE268" s="29">
        <v>159314</v>
      </c>
      <c r="AF268" s="29">
        <v>187467</v>
      </c>
      <c r="AG268" s="29">
        <v>212097</v>
      </c>
      <c r="AH268" s="29">
        <v>248368</v>
      </c>
      <c r="AI268" s="29">
        <v>273843</v>
      </c>
      <c r="AJ268" s="29">
        <v>290661</v>
      </c>
      <c r="AK268" s="29">
        <v>286679</v>
      </c>
      <c r="AL268" s="29">
        <v>280865</v>
      </c>
      <c r="AM268" s="29">
        <v>299749</v>
      </c>
      <c r="AN268" s="29">
        <v>316422</v>
      </c>
      <c r="AO268" s="29">
        <v>355997</v>
      </c>
      <c r="AP268" s="29">
        <v>376818</v>
      </c>
      <c r="AQ268" s="29">
        <v>397942</v>
      </c>
      <c r="AR268" s="29">
        <v>406692</v>
      </c>
      <c r="AS268" s="29">
        <v>387902</v>
      </c>
      <c r="AT268" s="29">
        <v>350159</v>
      </c>
      <c r="AU268" s="29">
        <v>357562</v>
      </c>
      <c r="AV268" s="5">
        <v>355165</v>
      </c>
      <c r="AW268" s="5">
        <v>407318</v>
      </c>
      <c r="AX268" s="5">
        <v>557406</v>
      </c>
      <c r="AY268" s="5">
        <v>601684</v>
      </c>
      <c r="AZ268" s="5">
        <v>515037</v>
      </c>
      <c r="BA268" s="5">
        <v>386964</v>
      </c>
      <c r="BB268" s="14"/>
      <c r="BC268" s="14"/>
      <c r="BD268" s="28"/>
      <c r="BE268" s="28"/>
      <c r="BF268" s="14"/>
      <c r="BG268" s="14"/>
      <c r="BH268" s="14"/>
      <c r="BI268" s="14"/>
    </row>
    <row r="269" spans="1:61">
      <c r="A269" s="14"/>
      <c r="B269" s="72" t="s">
        <v>82</v>
      </c>
      <c r="C269" s="14"/>
      <c r="D269" s="14"/>
      <c r="E269" s="14"/>
      <c r="F269" s="14"/>
      <c r="G269" s="14"/>
      <c r="H269" s="14"/>
      <c r="I269" s="14"/>
      <c r="J269" s="14"/>
      <c r="K269" s="14"/>
      <c r="L269" s="14"/>
      <c r="M269" s="14"/>
      <c r="N269" s="14"/>
      <c r="O269" s="14"/>
      <c r="P269" s="14"/>
      <c r="Q269" s="14"/>
      <c r="R269" s="14"/>
      <c r="S269" s="14"/>
      <c r="T269" s="29">
        <v>45071</v>
      </c>
      <c r="U269" s="29">
        <v>39328</v>
      </c>
      <c r="V269" s="29">
        <v>41405</v>
      </c>
      <c r="W269" s="29">
        <v>48104</v>
      </c>
      <c r="X269" s="29">
        <v>46405</v>
      </c>
      <c r="Y269" s="29">
        <v>40579</v>
      </c>
      <c r="Z269" s="29">
        <v>64365</v>
      </c>
      <c r="AA269" s="29">
        <v>32920</v>
      </c>
      <c r="AB269" s="29">
        <v>35778</v>
      </c>
      <c r="AC269" s="29">
        <v>34622</v>
      </c>
      <c r="AD269" s="29">
        <v>33894</v>
      </c>
      <c r="AE269" s="29">
        <v>43980</v>
      </c>
      <c r="AF269" s="29">
        <v>44412</v>
      </c>
      <c r="AG269" s="29">
        <v>41919</v>
      </c>
      <c r="AH269" s="29">
        <v>55905</v>
      </c>
      <c r="AI269" s="29">
        <v>81994</v>
      </c>
      <c r="AJ269" s="29">
        <v>62094</v>
      </c>
      <c r="AK269" s="29">
        <v>41022</v>
      </c>
      <c r="AL269" s="29">
        <v>40897</v>
      </c>
      <c r="AM269" s="29">
        <v>44495</v>
      </c>
      <c r="AN269" s="29">
        <v>34002</v>
      </c>
      <c r="AO269" s="29">
        <v>41140</v>
      </c>
      <c r="AP269" s="29">
        <v>36295</v>
      </c>
      <c r="AQ269" s="29">
        <v>43626</v>
      </c>
      <c r="AR269" s="29">
        <v>36487</v>
      </c>
      <c r="AS269" s="29">
        <v>30077</v>
      </c>
      <c r="AT269" s="29">
        <v>30150</v>
      </c>
      <c r="AU269" s="29">
        <v>39228</v>
      </c>
      <c r="AV269" s="5">
        <v>37044</v>
      </c>
      <c r="AW269" s="5">
        <v>37700</v>
      </c>
      <c r="AX269" s="5">
        <v>43267</v>
      </c>
      <c r="AY269" s="5">
        <v>31500</v>
      </c>
      <c r="AZ269" s="5">
        <v>34728</v>
      </c>
      <c r="BA269" s="5">
        <v>46025</v>
      </c>
      <c r="BB269" s="14"/>
      <c r="BC269" s="14"/>
      <c r="BD269" s="28"/>
      <c r="BE269" s="28"/>
      <c r="BF269" s="14"/>
      <c r="BG269" s="14"/>
      <c r="BH269" s="14"/>
      <c r="BI269" s="14"/>
    </row>
    <row r="270" spans="1:61">
      <c r="A270" s="14"/>
      <c r="B270" s="72" t="s">
        <v>83</v>
      </c>
      <c r="C270" s="14"/>
      <c r="D270" s="14"/>
      <c r="E270" s="14"/>
      <c r="F270" s="14"/>
      <c r="G270" s="14"/>
      <c r="H270" s="14"/>
      <c r="I270" s="14"/>
      <c r="J270" s="14"/>
      <c r="K270" s="14"/>
      <c r="L270" s="14"/>
      <c r="M270" s="14"/>
      <c r="N270" s="14"/>
      <c r="O270" s="14"/>
      <c r="P270" s="14"/>
      <c r="Q270" s="14"/>
      <c r="R270" s="14"/>
      <c r="S270" s="14"/>
      <c r="T270" s="29">
        <v>96830</v>
      </c>
      <c r="U270" s="29">
        <v>93597</v>
      </c>
      <c r="V270" s="29">
        <v>97048</v>
      </c>
      <c r="W270" s="29">
        <v>104652</v>
      </c>
      <c r="X270" s="29">
        <v>111546</v>
      </c>
      <c r="Y270" s="29">
        <v>104974</v>
      </c>
      <c r="Z270" s="29">
        <v>198580</v>
      </c>
      <c r="AA270" s="29">
        <v>113186</v>
      </c>
      <c r="AB270" s="29">
        <v>124812</v>
      </c>
      <c r="AC270" s="29">
        <v>123634</v>
      </c>
      <c r="AD270" s="29">
        <v>133588</v>
      </c>
      <c r="AE270" s="29">
        <v>162198</v>
      </c>
      <c r="AF270" s="29">
        <v>182183</v>
      </c>
      <c r="AG270" s="29">
        <v>187190</v>
      </c>
      <c r="AH270" s="29">
        <v>252759</v>
      </c>
      <c r="AI270" s="29">
        <v>205716</v>
      </c>
      <c r="AJ270" s="29">
        <v>197034</v>
      </c>
      <c r="AK270" s="29">
        <v>203266</v>
      </c>
      <c r="AL270" s="29">
        <v>236338</v>
      </c>
      <c r="AM270" s="29">
        <v>568278</v>
      </c>
      <c r="AN270" s="29">
        <v>193075</v>
      </c>
      <c r="AO270" s="29">
        <v>175198</v>
      </c>
      <c r="AP270" s="29">
        <v>172458</v>
      </c>
      <c r="AQ270" s="29">
        <v>164938</v>
      </c>
      <c r="AR270" s="29">
        <v>180719</v>
      </c>
      <c r="AS270" s="29">
        <v>153583</v>
      </c>
      <c r="AT270" s="29">
        <v>158339</v>
      </c>
      <c r="AU270" s="29">
        <v>164106</v>
      </c>
      <c r="AV270" s="5">
        <v>163099</v>
      </c>
      <c r="AW270" s="5">
        <v>193676</v>
      </c>
      <c r="AX270" s="5">
        <v>166575</v>
      </c>
      <c r="AY270" s="5">
        <v>175330</v>
      </c>
      <c r="AZ270" s="5">
        <v>160953</v>
      </c>
      <c r="BA270" s="5">
        <v>209574</v>
      </c>
      <c r="BB270" s="14"/>
      <c r="BC270" s="14"/>
      <c r="BD270" s="28"/>
      <c r="BE270" s="28"/>
      <c r="BF270" s="14"/>
      <c r="BG270" s="14"/>
      <c r="BH270" s="14"/>
      <c r="BI270" s="14"/>
    </row>
    <row r="271" spans="1:61">
      <c r="A271" s="14"/>
      <c r="B271" s="73" t="s">
        <v>84</v>
      </c>
      <c r="C271" s="14"/>
      <c r="D271" s="14"/>
      <c r="E271" s="14"/>
      <c r="F271" s="14"/>
      <c r="G271" s="14"/>
      <c r="H271" s="14"/>
      <c r="I271" s="14"/>
      <c r="J271" s="14"/>
      <c r="K271" s="14"/>
      <c r="L271" s="14"/>
      <c r="M271" s="14"/>
      <c r="N271" s="14"/>
      <c r="O271" s="14"/>
      <c r="P271" s="14"/>
      <c r="Q271" s="14"/>
      <c r="R271" s="14"/>
      <c r="S271" s="14"/>
      <c r="T271" s="29">
        <v>1853210</v>
      </c>
      <c r="U271" s="29">
        <v>2160682</v>
      </c>
      <c r="V271" s="29">
        <v>2165292</v>
      </c>
      <c r="W271" s="29">
        <v>2492808</v>
      </c>
      <c r="X271" s="29">
        <v>2595665</v>
      </c>
      <c r="Y271" s="29">
        <v>2829096</v>
      </c>
      <c r="Z271" s="29">
        <v>2941762</v>
      </c>
      <c r="AA271" s="29">
        <v>2768538</v>
      </c>
      <c r="AB271" s="29">
        <v>4215789</v>
      </c>
      <c r="AC271" s="29">
        <v>4364856</v>
      </c>
      <c r="AD271" s="29">
        <v>4974929</v>
      </c>
      <c r="AE271" s="29">
        <v>8112279</v>
      </c>
      <c r="AF271" s="29">
        <v>6372296</v>
      </c>
      <c r="AG271" s="29">
        <v>7473034</v>
      </c>
      <c r="AH271" s="29">
        <v>6320241</v>
      </c>
      <c r="AI271" s="29">
        <v>4707147</v>
      </c>
      <c r="AJ271" s="29">
        <v>4631064</v>
      </c>
      <c r="AK271" s="29">
        <v>4301870</v>
      </c>
      <c r="AL271" s="29">
        <v>4336563</v>
      </c>
      <c r="AM271" s="29">
        <v>4488063</v>
      </c>
      <c r="AN271" s="29">
        <v>4186456</v>
      </c>
      <c r="AO271" s="29">
        <v>3682150</v>
      </c>
      <c r="AP271" s="29">
        <v>3921145</v>
      </c>
      <c r="AQ271" s="29">
        <v>3905847</v>
      </c>
      <c r="AR271" s="29">
        <v>3669364</v>
      </c>
      <c r="AS271" s="29">
        <v>6243453</v>
      </c>
      <c r="AT271" s="29">
        <v>5296544</v>
      </c>
      <c r="AU271" s="29">
        <v>5374478</v>
      </c>
      <c r="AV271" s="5">
        <v>6370405</v>
      </c>
      <c r="AW271" s="5">
        <v>6124677</v>
      </c>
      <c r="AX271" s="5">
        <v>5325371</v>
      </c>
      <c r="AY271" s="5">
        <v>4278820</v>
      </c>
      <c r="AZ271" s="5">
        <v>3792488</v>
      </c>
      <c r="BA271" s="5">
        <v>3467587</v>
      </c>
      <c r="BB271" s="14"/>
      <c r="BC271" s="14"/>
      <c r="BD271" s="28"/>
      <c r="BE271" s="28"/>
      <c r="BF271" s="14"/>
      <c r="BG271" s="14"/>
      <c r="BH271" s="14"/>
      <c r="BI271" s="14"/>
    </row>
    <row r="272" spans="1:61">
      <c r="A272" s="14"/>
      <c r="B272" s="72" t="s">
        <v>85</v>
      </c>
      <c r="C272" s="14"/>
      <c r="D272" s="14"/>
      <c r="E272" s="14"/>
      <c r="F272" s="14"/>
      <c r="G272" s="14"/>
      <c r="H272" s="14"/>
      <c r="I272" s="14"/>
      <c r="J272" s="14"/>
      <c r="K272" s="14"/>
      <c r="L272" s="14"/>
      <c r="M272" s="14"/>
      <c r="N272" s="14"/>
      <c r="O272" s="14"/>
      <c r="P272" s="14"/>
      <c r="Q272" s="14"/>
      <c r="R272" s="14"/>
      <c r="S272" s="14"/>
      <c r="T272" s="29">
        <v>524317</v>
      </c>
      <c r="U272" s="29">
        <v>688208</v>
      </c>
      <c r="V272" s="29">
        <v>617732</v>
      </c>
      <c r="W272" s="29">
        <v>638349</v>
      </c>
      <c r="X272" s="29">
        <v>833819</v>
      </c>
      <c r="Y272" s="29">
        <v>839917</v>
      </c>
      <c r="Z272" s="29">
        <v>869904</v>
      </c>
      <c r="AA272" s="29">
        <v>934223</v>
      </c>
      <c r="AB272" s="29">
        <v>965707</v>
      </c>
      <c r="AC272" s="29">
        <v>1047980</v>
      </c>
      <c r="AD272" s="29">
        <v>1172543</v>
      </c>
      <c r="AE272" s="29">
        <v>1170518</v>
      </c>
      <c r="AF272" s="29">
        <v>1343202</v>
      </c>
      <c r="AG272" s="29">
        <v>1280196</v>
      </c>
      <c r="AH272" s="29">
        <v>1438249</v>
      </c>
      <c r="AI272" s="29">
        <v>1507957</v>
      </c>
      <c r="AJ272" s="29">
        <v>1503050</v>
      </c>
      <c r="AK272" s="29">
        <v>1508768</v>
      </c>
      <c r="AL272" s="29">
        <v>1535386</v>
      </c>
      <c r="AM272" s="29">
        <v>1551878</v>
      </c>
      <c r="AN272" s="29">
        <v>1551023</v>
      </c>
      <c r="AO272" s="29">
        <v>1560987</v>
      </c>
      <c r="AP272" s="29">
        <v>1602158</v>
      </c>
      <c r="AQ272" s="29">
        <v>1596567</v>
      </c>
      <c r="AR272" s="29">
        <v>1574911</v>
      </c>
      <c r="AS272" s="29">
        <v>1593775</v>
      </c>
      <c r="AT272" s="29">
        <v>1579329</v>
      </c>
      <c r="AU272" s="29">
        <v>1536054</v>
      </c>
      <c r="AV272" s="5">
        <v>1584527</v>
      </c>
      <c r="AW272" s="5">
        <v>1553579</v>
      </c>
      <c r="AX272" s="5">
        <v>1558195</v>
      </c>
      <c r="AY272" s="5">
        <v>1599915</v>
      </c>
      <c r="AZ272" s="5">
        <v>1545770</v>
      </c>
      <c r="BA272" s="5">
        <v>1467281</v>
      </c>
      <c r="BB272" s="14"/>
      <c r="BC272" s="14"/>
      <c r="BD272" s="28"/>
      <c r="BE272" s="28"/>
      <c r="BF272" s="14"/>
      <c r="BG272" s="14"/>
      <c r="BH272" s="14"/>
      <c r="BI272" s="14"/>
    </row>
    <row r="273" spans="1:61">
      <c r="A273" s="14"/>
      <c r="B273" s="73" t="s">
        <v>86</v>
      </c>
      <c r="C273" s="14"/>
      <c r="D273" s="14"/>
      <c r="E273" s="14"/>
      <c r="F273" s="14"/>
      <c r="G273" s="14"/>
      <c r="H273" s="14"/>
      <c r="I273" s="14"/>
      <c r="J273" s="14"/>
      <c r="K273" s="14"/>
      <c r="L273" s="14"/>
      <c r="M273" s="14"/>
      <c r="N273" s="14"/>
      <c r="O273" s="14"/>
      <c r="P273" s="14"/>
      <c r="Q273" s="14"/>
      <c r="R273" s="14"/>
      <c r="S273" s="14"/>
      <c r="T273" s="29">
        <v>2747227</v>
      </c>
      <c r="U273" s="29">
        <v>2790894</v>
      </c>
      <c r="V273" s="29">
        <v>3410389</v>
      </c>
      <c r="W273" s="29">
        <v>3176208</v>
      </c>
      <c r="X273" s="29">
        <v>3452041</v>
      </c>
      <c r="Y273" s="29">
        <v>2991965</v>
      </c>
      <c r="Z273" s="29">
        <v>3785242</v>
      </c>
      <c r="AA273" s="29">
        <v>4467883</v>
      </c>
      <c r="AB273" s="29">
        <v>5420387</v>
      </c>
      <c r="AC273" s="29">
        <v>5346401</v>
      </c>
      <c r="AD273" s="29">
        <v>5764499</v>
      </c>
      <c r="AE273" s="29">
        <v>6057926</v>
      </c>
      <c r="AF273" s="29">
        <v>5606292</v>
      </c>
      <c r="AG273" s="29">
        <v>4564371</v>
      </c>
      <c r="AH273" s="29">
        <v>4308653</v>
      </c>
      <c r="AI273" s="29">
        <v>5042356</v>
      </c>
      <c r="AJ273" s="29">
        <v>4526418</v>
      </c>
      <c r="AK273" s="29">
        <v>4370926</v>
      </c>
      <c r="AL273" s="29">
        <v>4319009</v>
      </c>
      <c r="AM273" s="29">
        <v>4134794</v>
      </c>
      <c r="AN273" s="29">
        <v>4015013</v>
      </c>
      <c r="AO273" s="29">
        <v>4064157</v>
      </c>
      <c r="AP273" s="29">
        <v>4152831</v>
      </c>
      <c r="AQ273" s="29">
        <v>3955018</v>
      </c>
      <c r="AR273" s="29">
        <v>3445016</v>
      </c>
      <c r="AS273" s="29">
        <v>4128166</v>
      </c>
      <c r="AT273" s="29">
        <v>4219500</v>
      </c>
      <c r="AU273" s="29">
        <v>4387926</v>
      </c>
      <c r="AV273" s="5">
        <v>4466192</v>
      </c>
      <c r="AW273" s="5">
        <v>3594615</v>
      </c>
      <c r="AX273" s="5">
        <v>3477484</v>
      </c>
      <c r="AY273" s="5">
        <v>3438464</v>
      </c>
      <c r="AZ273" s="5">
        <v>3536449</v>
      </c>
      <c r="BA273" s="5">
        <v>4111015</v>
      </c>
      <c r="BB273" s="14"/>
      <c r="BC273" s="14"/>
      <c r="BD273" s="28"/>
      <c r="BE273" s="28"/>
      <c r="BF273" s="14"/>
      <c r="BG273" s="14"/>
      <c r="BH273" s="14"/>
      <c r="BI273" s="14"/>
    </row>
    <row r="274" spans="1:61">
      <c r="A274" s="14"/>
      <c r="B274" s="14" t="s">
        <v>217</v>
      </c>
      <c r="C274" s="14"/>
      <c r="D274" s="14"/>
      <c r="E274" s="14"/>
      <c r="F274" s="14"/>
      <c r="G274" s="14"/>
      <c r="H274" s="14"/>
      <c r="I274" s="14"/>
      <c r="J274" s="14"/>
      <c r="K274" s="14"/>
      <c r="L274" s="14"/>
      <c r="M274" s="14"/>
      <c r="N274" s="14"/>
      <c r="O274" s="14"/>
      <c r="P274" s="14"/>
      <c r="Q274" s="14"/>
      <c r="R274" s="14"/>
      <c r="S274" s="14"/>
      <c r="T274" s="14"/>
      <c r="U274" s="14"/>
      <c r="V274" s="14"/>
      <c r="W274" s="14"/>
      <c r="X274" s="29"/>
      <c r="Y274" s="29"/>
      <c r="Z274" s="29"/>
      <c r="AA274" s="29"/>
      <c r="AB274" s="29"/>
      <c r="AC274" s="29">
        <v>0</v>
      </c>
      <c r="AD274" s="29">
        <v>0</v>
      </c>
      <c r="AE274" s="29">
        <v>0</v>
      </c>
      <c r="AF274" s="29">
        <v>0</v>
      </c>
      <c r="AG274" s="29">
        <v>0</v>
      </c>
      <c r="AH274" s="29">
        <v>529564</v>
      </c>
      <c r="AI274" s="29">
        <v>0</v>
      </c>
      <c r="AJ274" s="29">
        <v>0</v>
      </c>
      <c r="AK274" s="29">
        <v>0</v>
      </c>
      <c r="AL274" s="29">
        <v>0</v>
      </c>
      <c r="AM274" s="29">
        <v>0</v>
      </c>
      <c r="AN274" s="29">
        <v>0</v>
      </c>
      <c r="AO274" s="29">
        <v>0</v>
      </c>
      <c r="AP274" s="29">
        <v>0</v>
      </c>
      <c r="AQ274" s="29">
        <v>0</v>
      </c>
      <c r="AR274" s="29">
        <v>0</v>
      </c>
      <c r="AS274" s="29">
        <v>0</v>
      </c>
      <c r="AT274" s="29">
        <v>0</v>
      </c>
      <c r="AU274" s="29">
        <v>0</v>
      </c>
      <c r="AV274" s="5">
        <v>0</v>
      </c>
      <c r="AW274" s="5">
        <v>0</v>
      </c>
      <c r="AX274" s="5">
        <v>0</v>
      </c>
      <c r="AY274" s="5">
        <v>0</v>
      </c>
      <c r="AZ274" s="5">
        <v>0</v>
      </c>
      <c r="BA274" s="5">
        <v>0</v>
      </c>
      <c r="BB274" s="14"/>
      <c r="BC274" s="14"/>
      <c r="BD274" s="28"/>
      <c r="BE274" s="28"/>
      <c r="BF274" s="14"/>
      <c r="BG274" s="14"/>
      <c r="BH274" s="14"/>
      <c r="BI274" s="14"/>
    </row>
    <row r="275" spans="1:61">
      <c r="A275" s="14"/>
      <c r="B275" s="73" t="s">
        <v>74</v>
      </c>
      <c r="C275" s="14"/>
      <c r="D275" s="14"/>
      <c r="E275" s="14"/>
      <c r="F275" s="14"/>
      <c r="G275" s="14"/>
      <c r="H275" s="14"/>
      <c r="I275" s="14"/>
      <c r="J275" s="14"/>
      <c r="K275" s="14"/>
      <c r="L275" s="14"/>
      <c r="M275" s="14"/>
      <c r="N275" s="14"/>
      <c r="O275" s="14"/>
      <c r="P275" s="14"/>
      <c r="Q275" s="14"/>
      <c r="R275" s="14"/>
      <c r="S275" s="14"/>
      <c r="T275" s="29">
        <v>802555</v>
      </c>
      <c r="U275" s="29">
        <v>854598</v>
      </c>
      <c r="V275" s="29">
        <v>872900</v>
      </c>
      <c r="W275" s="29">
        <v>883488</v>
      </c>
      <c r="X275" s="29">
        <v>921550</v>
      </c>
      <c r="Y275" s="29">
        <v>1003618</v>
      </c>
      <c r="Z275" s="29">
        <v>1077508</v>
      </c>
      <c r="AA275" s="29">
        <v>1495521</v>
      </c>
      <c r="AB275" s="29">
        <v>1106965</v>
      </c>
      <c r="AC275" s="29">
        <v>1391912</v>
      </c>
      <c r="AD275" s="29">
        <v>1298188</v>
      </c>
      <c r="AE275" s="29">
        <v>1428520</v>
      </c>
      <c r="AF275" s="29">
        <v>1544711</v>
      </c>
      <c r="AG275" s="29">
        <v>1719801</v>
      </c>
      <c r="AH275" s="29">
        <v>1926669</v>
      </c>
      <c r="AI275" s="29">
        <v>2138521</v>
      </c>
      <c r="AJ275" s="29">
        <v>2356971</v>
      </c>
      <c r="AK275" s="29">
        <v>2476757</v>
      </c>
      <c r="AL275" s="29">
        <v>2707374</v>
      </c>
      <c r="AM275" s="29">
        <v>2679258</v>
      </c>
      <c r="AN275" s="29">
        <v>2560091</v>
      </c>
      <c r="AO275" s="29">
        <v>2514254</v>
      </c>
      <c r="AP275" s="29">
        <v>2400525</v>
      </c>
      <c r="AQ275" s="29">
        <v>2381726</v>
      </c>
      <c r="AR275" s="29">
        <v>2404598</v>
      </c>
      <c r="AS275" s="29">
        <v>2386912</v>
      </c>
      <c r="AT275" s="29">
        <v>2562307</v>
      </c>
      <c r="AU275" s="29">
        <v>2727259</v>
      </c>
      <c r="AV275" s="5">
        <v>2682058</v>
      </c>
      <c r="AW275" s="5">
        <v>2660137</v>
      </c>
      <c r="AX275" s="5">
        <v>2752111</v>
      </c>
      <c r="AY275" s="5">
        <v>2810698</v>
      </c>
      <c r="AZ275" s="5">
        <v>2890964</v>
      </c>
      <c r="BA275" s="5">
        <v>2931163</v>
      </c>
      <c r="BB275" s="14"/>
      <c r="BC275" s="14"/>
      <c r="BD275" s="28"/>
      <c r="BE275" s="28"/>
      <c r="BF275" s="14"/>
      <c r="BG275" s="14"/>
      <c r="BH275" s="14"/>
      <c r="BI275" s="14"/>
    </row>
    <row r="276" spans="1:61">
      <c r="A276" s="14"/>
      <c r="B276" s="14" t="s">
        <v>87</v>
      </c>
      <c r="C276" s="14"/>
      <c r="D276" s="14"/>
      <c r="E276" s="14"/>
      <c r="F276" s="14"/>
      <c r="G276" s="14"/>
      <c r="H276" s="14"/>
      <c r="I276" s="14"/>
      <c r="J276" s="14"/>
      <c r="K276" s="14"/>
      <c r="L276" s="14"/>
      <c r="M276" s="14"/>
      <c r="N276" s="14"/>
      <c r="O276" s="14"/>
      <c r="P276" s="14"/>
      <c r="Q276" s="14"/>
      <c r="R276" s="14"/>
      <c r="S276" s="14"/>
      <c r="T276" s="14"/>
      <c r="U276" s="14"/>
      <c r="V276" s="14"/>
      <c r="W276" s="14"/>
      <c r="X276" s="29"/>
      <c r="Y276" s="29"/>
      <c r="Z276" s="29"/>
      <c r="AA276" s="29"/>
      <c r="AB276" s="29"/>
      <c r="AC276" s="29">
        <v>14557</v>
      </c>
      <c r="AD276" s="29">
        <v>131002</v>
      </c>
      <c r="AE276" s="29">
        <v>0</v>
      </c>
      <c r="AF276" s="29">
        <v>0</v>
      </c>
      <c r="AG276" s="29">
        <v>0</v>
      </c>
      <c r="AH276" s="29">
        <v>0</v>
      </c>
      <c r="AI276" s="29">
        <v>0</v>
      </c>
      <c r="AJ276" s="29">
        <v>0</v>
      </c>
      <c r="AK276" s="29">
        <v>2146</v>
      </c>
      <c r="AL276" s="29">
        <v>2146</v>
      </c>
      <c r="AM276" s="29">
        <v>1962</v>
      </c>
      <c r="AN276" s="29">
        <v>18577</v>
      </c>
      <c r="AO276" s="29">
        <v>18190</v>
      </c>
      <c r="AP276" s="29">
        <v>17761</v>
      </c>
      <c r="AQ276" s="29">
        <v>17493</v>
      </c>
      <c r="AR276" s="29">
        <v>17225</v>
      </c>
      <c r="AS276" s="29">
        <v>16960</v>
      </c>
      <c r="AT276" s="29">
        <v>0</v>
      </c>
      <c r="AU276" s="29">
        <v>0</v>
      </c>
      <c r="AV276" s="5">
        <v>0</v>
      </c>
      <c r="AW276" s="5">
        <v>0</v>
      </c>
      <c r="AX276" s="5">
        <v>0</v>
      </c>
      <c r="AY276" s="5">
        <v>0</v>
      </c>
      <c r="AZ276" s="5">
        <v>0</v>
      </c>
      <c r="BA276" s="5">
        <v>0</v>
      </c>
      <c r="BB276" s="14"/>
      <c r="BC276" s="14"/>
      <c r="BD276" s="28"/>
      <c r="BE276" s="28"/>
      <c r="BF276" s="14"/>
      <c r="BG276" s="14"/>
      <c r="BH276" s="14"/>
      <c r="BI276" s="14"/>
    </row>
    <row r="277" spans="1:61">
      <c r="A277" s="14"/>
      <c r="B277" s="14" t="s">
        <v>160</v>
      </c>
      <c r="C277" s="14"/>
      <c r="D277" s="14"/>
      <c r="E277" s="14"/>
      <c r="F277" s="14"/>
      <c r="G277" s="14"/>
      <c r="H277" s="14"/>
      <c r="I277" s="14"/>
      <c r="J277" s="14"/>
      <c r="K277" s="14"/>
      <c r="L277" s="14"/>
      <c r="M277" s="14"/>
      <c r="N277" s="14"/>
      <c r="O277" s="14"/>
      <c r="P277" s="14"/>
      <c r="Q277" s="14"/>
      <c r="R277" s="14"/>
      <c r="S277" s="14"/>
      <c r="T277" s="14"/>
      <c r="U277" s="14"/>
      <c r="V277" s="14"/>
      <c r="W277" s="14"/>
      <c r="X277" s="29"/>
      <c r="Y277" s="29"/>
      <c r="Z277" s="29"/>
      <c r="AA277" s="29"/>
      <c r="AB277" s="29"/>
      <c r="AC277" s="29">
        <v>0</v>
      </c>
      <c r="AD277" s="29">
        <v>0</v>
      </c>
      <c r="AE277" s="29">
        <v>0</v>
      </c>
      <c r="AF277" s="29">
        <v>0</v>
      </c>
      <c r="AG277" s="29">
        <v>0</v>
      </c>
      <c r="AH277" s="29">
        <v>0</v>
      </c>
      <c r="AI277" s="29">
        <v>0</v>
      </c>
      <c r="AJ277" s="29">
        <v>0</v>
      </c>
      <c r="AK277" s="29">
        <v>0</v>
      </c>
      <c r="AL277" s="29">
        <v>0</v>
      </c>
      <c r="AM277" s="29">
        <v>0</v>
      </c>
      <c r="AN277" s="29">
        <v>0</v>
      </c>
      <c r="AO277" s="29">
        <v>0</v>
      </c>
      <c r="AP277" s="29">
        <v>0</v>
      </c>
      <c r="AQ277" s="29">
        <v>0</v>
      </c>
      <c r="AR277" s="29">
        <v>0</v>
      </c>
      <c r="AS277" s="29">
        <v>0</v>
      </c>
      <c r="AT277" s="29">
        <v>0</v>
      </c>
      <c r="AU277" s="29">
        <v>0</v>
      </c>
      <c r="AV277" s="5">
        <v>0</v>
      </c>
      <c r="AW277" s="5">
        <v>0</v>
      </c>
      <c r="AX277" s="5">
        <v>0</v>
      </c>
      <c r="AY277" s="5">
        <v>0</v>
      </c>
      <c r="AZ277" s="5">
        <v>0</v>
      </c>
      <c r="BA277" s="5">
        <v>0</v>
      </c>
      <c r="BB277" s="14"/>
      <c r="BC277" s="14"/>
      <c r="BD277" s="28"/>
      <c r="BE277" s="28"/>
      <c r="BF277" s="14"/>
      <c r="BG277" s="14"/>
      <c r="BH277" s="14"/>
      <c r="BI277" s="14"/>
    </row>
    <row r="278" spans="1:61">
      <c r="A278" s="5"/>
      <c r="B278" s="68" t="s">
        <v>90</v>
      </c>
      <c r="C278" s="5"/>
      <c r="D278" s="5"/>
      <c r="E278" s="5">
        <v>1300878</v>
      </c>
      <c r="F278" s="5">
        <v>1292908</v>
      </c>
      <c r="G278" s="5">
        <v>1753054</v>
      </c>
      <c r="H278" s="5">
        <v>1922040</v>
      </c>
      <c r="I278" s="5">
        <v>2522168</v>
      </c>
      <c r="J278" s="5">
        <v>2847428</v>
      </c>
      <c r="K278" s="5">
        <v>4140368</v>
      </c>
      <c r="L278" s="5">
        <v>5355930</v>
      </c>
      <c r="M278" s="5">
        <v>6060893</v>
      </c>
      <c r="N278" s="5">
        <v>7367800</v>
      </c>
      <c r="O278" s="5">
        <v>9295621</v>
      </c>
      <c r="P278" s="5">
        <v>8949150</v>
      </c>
      <c r="Q278" s="5">
        <v>10218752</v>
      </c>
      <c r="R278" s="5">
        <v>11712973</v>
      </c>
      <c r="S278" s="5">
        <v>12528868</v>
      </c>
      <c r="T278" s="5">
        <v>13181025</v>
      </c>
      <c r="U278" s="5">
        <v>14245300</v>
      </c>
      <c r="V278" s="5">
        <v>15676681</v>
      </c>
      <c r="W278" s="5">
        <v>16249789</v>
      </c>
      <c r="X278" s="29">
        <v>16810144</v>
      </c>
      <c r="Y278" s="29">
        <v>17172909</v>
      </c>
      <c r="Z278" s="29">
        <v>19453904</v>
      </c>
      <c r="AA278" s="29">
        <v>20755266</v>
      </c>
      <c r="AB278" s="29">
        <v>23618153</v>
      </c>
      <c r="AC278" s="29">
        <v>25381058</v>
      </c>
      <c r="AD278" s="29">
        <v>27479537</v>
      </c>
      <c r="AE278" s="29">
        <v>31044730</v>
      </c>
      <c r="AF278" s="29">
        <v>35127732</v>
      </c>
      <c r="AG278" s="29">
        <v>32437204</v>
      </c>
      <c r="AH278" s="29">
        <v>31723110</v>
      </c>
      <c r="AI278" s="29">
        <v>30646236</v>
      </c>
      <c r="AJ278" s="29">
        <v>31013411</v>
      </c>
      <c r="AK278" s="29">
        <v>30818003</v>
      </c>
      <c r="AL278" s="29">
        <v>30557517</v>
      </c>
      <c r="AM278" s="29">
        <v>32409540</v>
      </c>
      <c r="AN278" s="29">
        <v>31039136</v>
      </c>
      <c r="AO278" s="29">
        <v>29913059</v>
      </c>
      <c r="AP278" s="29">
        <v>29833102</v>
      </c>
      <c r="AQ278" s="29">
        <v>30172816</v>
      </c>
      <c r="AR278" s="29">
        <v>29732019</v>
      </c>
      <c r="AS278" s="29">
        <v>34277455</v>
      </c>
      <c r="AT278" s="29">
        <v>34842491</v>
      </c>
      <c r="AU278" s="29">
        <v>35324474</v>
      </c>
      <c r="AV278" s="5">
        <v>35848261</v>
      </c>
      <c r="AW278" s="5">
        <v>37231571</v>
      </c>
      <c r="AX278" s="5">
        <v>38022545</v>
      </c>
      <c r="AY278" s="5">
        <v>41554467</v>
      </c>
      <c r="AZ278" s="5">
        <v>36487210</v>
      </c>
      <c r="BA278" s="5">
        <v>37988768</v>
      </c>
      <c r="BB278" s="5"/>
      <c r="BC278" s="5"/>
      <c r="BD278" s="29"/>
      <c r="BE278" s="29"/>
      <c r="BF278" s="29"/>
      <c r="BG278" s="29"/>
      <c r="BH278" s="29"/>
      <c r="BI278" s="29"/>
    </row>
    <row r="279" spans="1:61">
      <c r="A279" s="14" t="s">
        <v>218</v>
      </c>
      <c r="B279" s="14" t="s">
        <v>77</v>
      </c>
      <c r="C279" s="14"/>
      <c r="D279" s="14"/>
      <c r="E279" s="14"/>
      <c r="F279" s="14"/>
      <c r="G279" s="14"/>
      <c r="H279" s="14"/>
      <c r="I279" s="14"/>
      <c r="J279" s="14"/>
      <c r="K279" s="14"/>
      <c r="L279" s="14"/>
      <c r="M279" s="14"/>
      <c r="N279" s="14"/>
      <c r="O279" s="14"/>
      <c r="P279" s="14"/>
      <c r="Q279" s="14"/>
      <c r="R279" s="14"/>
      <c r="S279" s="14"/>
      <c r="T279" s="14"/>
      <c r="U279" s="14"/>
      <c r="V279" s="14"/>
      <c r="W279" s="14"/>
      <c r="X279" s="29"/>
      <c r="Y279" s="29"/>
      <c r="Z279" s="29"/>
      <c r="AA279" s="29"/>
      <c r="AB279" s="29"/>
      <c r="AC279" s="29">
        <v>308383</v>
      </c>
      <c r="AD279" s="29">
        <v>329988</v>
      </c>
      <c r="AE279" s="29">
        <v>378871</v>
      </c>
      <c r="AF279" s="29">
        <v>378581</v>
      </c>
      <c r="AG279" s="29">
        <v>388585</v>
      </c>
      <c r="AH279" s="29">
        <v>410439</v>
      </c>
      <c r="AI279" s="29">
        <v>386432</v>
      </c>
      <c r="AJ279" s="29">
        <v>383444</v>
      </c>
      <c r="AK279" s="29">
        <v>375140</v>
      </c>
      <c r="AL279" s="29">
        <v>355173</v>
      </c>
      <c r="AM279" s="29">
        <v>354390</v>
      </c>
      <c r="AN279" s="29">
        <v>334724</v>
      </c>
      <c r="AO279" s="29">
        <v>328595</v>
      </c>
      <c r="AP279" s="29">
        <v>333083</v>
      </c>
      <c r="AQ279" s="29">
        <v>324649</v>
      </c>
      <c r="AR279" s="29">
        <v>326668</v>
      </c>
      <c r="AS279" s="29">
        <v>329445</v>
      </c>
      <c r="AT279" s="29">
        <v>331822</v>
      </c>
      <c r="AU279" s="29">
        <v>342272</v>
      </c>
      <c r="AV279" s="5">
        <v>342096</v>
      </c>
      <c r="AW279" s="5">
        <v>338093</v>
      </c>
      <c r="AX279" s="5">
        <v>330866</v>
      </c>
      <c r="AY279" s="85">
        <v>426074</v>
      </c>
      <c r="AZ279" s="5">
        <v>368110</v>
      </c>
      <c r="BA279" s="5">
        <v>365794</v>
      </c>
      <c r="BB279" s="5"/>
      <c r="BC279" s="14"/>
      <c r="BD279" s="28"/>
      <c r="BE279" s="28"/>
      <c r="BF279" s="14"/>
      <c r="BG279" s="14"/>
      <c r="BH279" s="14"/>
      <c r="BI279" s="14"/>
    </row>
    <row r="280" spans="1:61">
      <c r="A280" s="14"/>
      <c r="B280" s="72" t="s">
        <v>78</v>
      </c>
      <c r="C280" s="14"/>
      <c r="D280" s="14"/>
      <c r="E280" s="14"/>
      <c r="F280" s="14"/>
      <c r="G280" s="14"/>
      <c r="H280" s="14"/>
      <c r="I280" s="14"/>
      <c r="J280" s="14"/>
      <c r="K280" s="14"/>
      <c r="L280" s="14"/>
      <c r="M280" s="14"/>
      <c r="N280" s="14"/>
      <c r="O280" s="14"/>
      <c r="P280" s="14"/>
      <c r="Q280" s="14"/>
      <c r="R280" s="14"/>
      <c r="S280" s="14"/>
      <c r="T280" s="29">
        <v>1697797</v>
      </c>
      <c r="U280" s="29">
        <v>1655548</v>
      </c>
      <c r="V280" s="29">
        <v>2151609</v>
      </c>
      <c r="W280" s="29">
        <v>1798950</v>
      </c>
      <c r="X280" s="29">
        <v>2149208</v>
      </c>
      <c r="Y280" s="29">
        <v>2147787</v>
      </c>
      <c r="Z280" s="29">
        <v>2641958</v>
      </c>
      <c r="AA280" s="29">
        <v>2995914</v>
      </c>
      <c r="AB280" s="29">
        <v>3326680</v>
      </c>
      <c r="AC280" s="29">
        <v>3356777</v>
      </c>
      <c r="AD280" s="29">
        <v>4098623</v>
      </c>
      <c r="AE280" s="29">
        <v>3699527</v>
      </c>
      <c r="AF280" s="29">
        <v>3267344</v>
      </c>
      <c r="AG280" s="29">
        <v>4566264</v>
      </c>
      <c r="AH280" s="29">
        <v>4766780</v>
      </c>
      <c r="AI280" s="29">
        <v>4716822</v>
      </c>
      <c r="AJ280" s="29">
        <v>4379671</v>
      </c>
      <c r="AK280" s="29">
        <v>3306077</v>
      </c>
      <c r="AL280" s="29">
        <v>3771566</v>
      </c>
      <c r="AM280" s="29">
        <v>4364035</v>
      </c>
      <c r="AN280" s="29">
        <v>5200092</v>
      </c>
      <c r="AO280" s="29">
        <v>4975530</v>
      </c>
      <c r="AP280" s="29">
        <v>4364902</v>
      </c>
      <c r="AQ280" s="29">
        <v>4265698</v>
      </c>
      <c r="AR280" s="29">
        <v>4132533</v>
      </c>
      <c r="AS280" s="29">
        <v>4666380</v>
      </c>
      <c r="AT280" s="29">
        <v>5387110</v>
      </c>
      <c r="AU280" s="29">
        <v>5126984</v>
      </c>
      <c r="AV280" s="5">
        <v>4540577</v>
      </c>
      <c r="AW280" s="5">
        <v>4447233</v>
      </c>
      <c r="AX280" s="5">
        <v>5433932</v>
      </c>
      <c r="AY280" s="85">
        <v>4621492</v>
      </c>
      <c r="AZ280" s="5">
        <v>3819831</v>
      </c>
      <c r="BA280" s="5">
        <v>4107384</v>
      </c>
      <c r="BB280" s="5"/>
      <c r="BC280" s="14"/>
      <c r="BD280" s="28"/>
      <c r="BE280" s="28"/>
      <c r="BF280" s="14"/>
      <c r="BG280" s="14"/>
      <c r="BH280" s="14"/>
      <c r="BI280" s="14"/>
    </row>
    <row r="281" spans="1:61">
      <c r="A281" s="29"/>
      <c r="B281" s="72" t="s">
        <v>79</v>
      </c>
      <c r="C281" s="29"/>
      <c r="D281" s="29"/>
      <c r="E281" s="29"/>
      <c r="F281" s="29"/>
      <c r="G281" s="29"/>
      <c r="H281" s="29"/>
      <c r="I281" s="29"/>
      <c r="J281" s="29"/>
      <c r="K281" s="29"/>
      <c r="L281" s="29"/>
      <c r="M281" s="29"/>
      <c r="N281" s="29"/>
      <c r="O281" s="29"/>
      <c r="P281" s="29"/>
      <c r="Q281" s="29"/>
      <c r="R281" s="29"/>
      <c r="S281" s="29"/>
      <c r="T281" s="29">
        <v>1883851</v>
      </c>
      <c r="U281" s="29">
        <v>2120758</v>
      </c>
      <c r="V281" s="29">
        <v>2034937</v>
      </c>
      <c r="W281" s="29">
        <v>2074534</v>
      </c>
      <c r="X281" s="29">
        <v>2182099</v>
      </c>
      <c r="Y281" s="29">
        <v>2733091</v>
      </c>
      <c r="Z281" s="29">
        <v>2916818</v>
      </c>
      <c r="AA281" s="29">
        <v>2976338</v>
      </c>
      <c r="AB281" s="29">
        <v>3238356</v>
      </c>
      <c r="AC281" s="29">
        <v>4032475</v>
      </c>
      <c r="AD281" s="29">
        <v>3959108</v>
      </c>
      <c r="AE281" s="29">
        <v>4057719</v>
      </c>
      <c r="AF281" s="29">
        <v>4163874</v>
      </c>
      <c r="AG281" s="29">
        <v>4561865</v>
      </c>
      <c r="AH281" s="29">
        <v>4937734</v>
      </c>
      <c r="AI281" s="29">
        <v>5031899</v>
      </c>
      <c r="AJ281" s="29">
        <v>5345463</v>
      </c>
      <c r="AK281" s="29">
        <v>5197443</v>
      </c>
      <c r="AL281" s="29">
        <v>5283741</v>
      </c>
      <c r="AM281" s="29">
        <v>5646180</v>
      </c>
      <c r="AN281" s="29">
        <v>5274919</v>
      </c>
      <c r="AO281" s="29">
        <v>5233309</v>
      </c>
      <c r="AP281" s="29">
        <v>5393763</v>
      </c>
      <c r="AQ281" s="29">
        <v>5558961</v>
      </c>
      <c r="AR281" s="29">
        <v>5917917</v>
      </c>
      <c r="AS281" s="29">
        <v>6232435</v>
      </c>
      <c r="AT281" s="29">
        <v>6228358</v>
      </c>
      <c r="AU281" s="29">
        <v>6334138</v>
      </c>
      <c r="AV281" s="29">
        <v>6290140</v>
      </c>
      <c r="AW281" s="29">
        <v>6819285</v>
      </c>
      <c r="AX281" s="29">
        <v>7254947</v>
      </c>
      <c r="AY281" s="85">
        <v>7602068</v>
      </c>
      <c r="AZ281" s="29">
        <v>7687384</v>
      </c>
      <c r="BA281" s="29">
        <v>8111219</v>
      </c>
      <c r="BB281" s="5"/>
      <c r="BC281" s="14"/>
      <c r="BD281" s="28"/>
      <c r="BE281" s="29"/>
      <c r="BF281" s="14"/>
      <c r="BG281" s="14"/>
      <c r="BH281" s="14"/>
      <c r="BI281" s="14"/>
    </row>
    <row r="282" spans="1:61">
      <c r="A282" s="14"/>
      <c r="B282" s="72" t="s">
        <v>80</v>
      </c>
      <c r="C282" s="14"/>
      <c r="D282" s="14"/>
      <c r="E282" s="14"/>
      <c r="F282" s="14"/>
      <c r="G282" s="14"/>
      <c r="H282" s="14"/>
      <c r="I282" s="14"/>
      <c r="J282" s="14"/>
      <c r="K282" s="14"/>
      <c r="L282" s="14"/>
      <c r="M282" s="14"/>
      <c r="N282" s="14"/>
      <c r="O282" s="14"/>
      <c r="P282" s="14"/>
      <c r="Q282" s="14"/>
      <c r="R282" s="14"/>
      <c r="S282" s="14"/>
      <c r="T282" s="29">
        <v>1222528</v>
      </c>
      <c r="U282" s="29">
        <v>1282120</v>
      </c>
      <c r="V282" s="29">
        <v>1279672</v>
      </c>
      <c r="W282" s="29">
        <v>1366018</v>
      </c>
      <c r="X282" s="29">
        <v>1423529</v>
      </c>
      <c r="Y282" s="29">
        <v>1316623</v>
      </c>
      <c r="Z282" s="29">
        <v>1304304</v>
      </c>
      <c r="AA282" s="29">
        <v>1375008</v>
      </c>
      <c r="AB282" s="29">
        <v>1436371</v>
      </c>
      <c r="AC282" s="29">
        <v>1579456</v>
      </c>
      <c r="AD282" s="29">
        <v>1850155</v>
      </c>
      <c r="AE282" s="29">
        <v>1972393</v>
      </c>
      <c r="AF282" s="29">
        <v>2028308</v>
      </c>
      <c r="AG282" s="29">
        <v>2335088</v>
      </c>
      <c r="AH282" s="29">
        <v>2217348</v>
      </c>
      <c r="AI282" s="29">
        <v>2298678</v>
      </c>
      <c r="AJ282" s="29">
        <v>2398372</v>
      </c>
      <c r="AK282" s="29">
        <v>2434479</v>
      </c>
      <c r="AL282" s="29">
        <v>2472697</v>
      </c>
      <c r="AM282" s="29">
        <v>2517764</v>
      </c>
      <c r="AN282" s="29">
        <v>2423337</v>
      </c>
      <c r="AO282" s="29">
        <v>2434220</v>
      </c>
      <c r="AP282" s="29">
        <v>2489326</v>
      </c>
      <c r="AQ282" s="29">
        <v>2419256</v>
      </c>
      <c r="AR282" s="29">
        <v>2400681</v>
      </c>
      <c r="AS282" s="29">
        <v>2281574</v>
      </c>
      <c r="AT282" s="29">
        <v>2463317</v>
      </c>
      <c r="AU282" s="29">
        <v>2888737</v>
      </c>
      <c r="AV282" s="29">
        <v>2907733</v>
      </c>
      <c r="AW282" s="29">
        <v>2817408</v>
      </c>
      <c r="AX282" s="29">
        <v>3109105</v>
      </c>
      <c r="AY282" s="85">
        <v>2852886</v>
      </c>
      <c r="AZ282" s="29">
        <v>2638525</v>
      </c>
      <c r="BA282" s="5">
        <v>2959388</v>
      </c>
      <c r="BB282" s="5"/>
      <c r="BC282" s="14"/>
      <c r="BD282" s="28"/>
      <c r="BE282" s="28"/>
      <c r="BF282" s="14"/>
      <c r="BG282" s="14"/>
      <c r="BH282" s="14"/>
      <c r="BI282" s="14"/>
    </row>
    <row r="283" spans="1:61">
      <c r="A283" s="14"/>
      <c r="B283" s="14" t="s">
        <v>81</v>
      </c>
      <c r="C283" s="14"/>
      <c r="D283" s="14"/>
      <c r="E283" s="14"/>
      <c r="F283" s="14"/>
      <c r="G283" s="14"/>
      <c r="H283" s="14"/>
      <c r="I283" s="14"/>
      <c r="J283" s="14"/>
      <c r="K283" s="14"/>
      <c r="L283" s="14"/>
      <c r="M283" s="14"/>
      <c r="N283" s="14"/>
      <c r="O283" s="14"/>
      <c r="P283" s="14"/>
      <c r="Q283" s="14"/>
      <c r="R283" s="14"/>
      <c r="S283" s="14"/>
      <c r="T283" s="29"/>
      <c r="U283" s="29"/>
      <c r="V283" s="29"/>
      <c r="W283" s="29"/>
      <c r="X283" s="29"/>
      <c r="Y283" s="29"/>
      <c r="Z283" s="29"/>
      <c r="AA283" s="29"/>
      <c r="AB283" s="29"/>
      <c r="AC283" s="29">
        <v>72990</v>
      </c>
      <c r="AD283" s="29">
        <v>93782</v>
      </c>
      <c r="AE283" s="29">
        <v>96655</v>
      </c>
      <c r="AF283" s="29">
        <v>109063</v>
      </c>
      <c r="AG283" s="29">
        <v>115832</v>
      </c>
      <c r="AH283" s="29">
        <v>106304</v>
      </c>
      <c r="AI283" s="29">
        <v>124995</v>
      </c>
      <c r="AJ283" s="29">
        <v>139662</v>
      </c>
      <c r="AK283" s="29">
        <v>136934</v>
      </c>
      <c r="AL283" s="29">
        <v>126339</v>
      </c>
      <c r="AM283" s="29">
        <v>150962</v>
      </c>
      <c r="AN283" s="29">
        <v>167418</v>
      </c>
      <c r="AO283" s="29">
        <v>185944</v>
      </c>
      <c r="AP283" s="29">
        <v>196796</v>
      </c>
      <c r="AQ283" s="29">
        <v>191491</v>
      </c>
      <c r="AR283" s="29">
        <v>195767</v>
      </c>
      <c r="AS283" s="29">
        <v>180479</v>
      </c>
      <c r="AT283" s="29">
        <v>190907</v>
      </c>
      <c r="AU283" s="29">
        <v>198501</v>
      </c>
      <c r="AV283" s="5">
        <v>196245</v>
      </c>
      <c r="AW283" s="5">
        <v>170663</v>
      </c>
      <c r="AX283" s="14">
        <v>170748</v>
      </c>
      <c r="AY283" s="85">
        <v>176767</v>
      </c>
      <c r="AZ283" s="14">
        <v>180644</v>
      </c>
      <c r="BA283" s="5">
        <v>163671</v>
      </c>
      <c r="BB283" s="5"/>
      <c r="BC283" s="14"/>
      <c r="BD283" s="28"/>
      <c r="BE283" s="28"/>
      <c r="BF283" s="14"/>
      <c r="BG283" s="14"/>
      <c r="BH283" s="14"/>
      <c r="BI283" s="14"/>
    </row>
    <row r="284" spans="1:61">
      <c r="A284" s="14"/>
      <c r="B284" s="14" t="s">
        <v>82</v>
      </c>
      <c r="C284" s="14"/>
      <c r="D284" s="14"/>
      <c r="E284" s="14"/>
      <c r="F284" s="14"/>
      <c r="G284" s="14"/>
      <c r="H284" s="14"/>
      <c r="I284" s="14"/>
      <c r="J284" s="14"/>
      <c r="K284" s="14"/>
      <c r="L284" s="14"/>
      <c r="M284" s="14"/>
      <c r="N284" s="14"/>
      <c r="O284" s="14"/>
      <c r="P284" s="14"/>
      <c r="Q284" s="14"/>
      <c r="R284" s="14"/>
      <c r="S284" s="14"/>
      <c r="T284" s="29"/>
      <c r="U284" s="29"/>
      <c r="V284" s="29"/>
      <c r="W284" s="29"/>
      <c r="X284" s="29"/>
      <c r="Y284" s="29"/>
      <c r="Z284" s="29"/>
      <c r="AA284" s="29"/>
      <c r="AB284" s="29"/>
      <c r="AC284" s="29">
        <v>24897</v>
      </c>
      <c r="AD284" s="29">
        <v>31760</v>
      </c>
      <c r="AE284" s="29">
        <v>41538</v>
      </c>
      <c r="AF284" s="29">
        <v>40259</v>
      </c>
      <c r="AG284" s="29">
        <v>39848</v>
      </c>
      <c r="AH284" s="29">
        <v>53229</v>
      </c>
      <c r="AI284" s="29">
        <v>53470</v>
      </c>
      <c r="AJ284" s="29">
        <v>54197</v>
      </c>
      <c r="AK284" s="29">
        <v>38307</v>
      </c>
      <c r="AL284" s="29">
        <v>38437</v>
      </c>
      <c r="AM284" s="29">
        <v>42060</v>
      </c>
      <c r="AN284" s="29">
        <v>26752</v>
      </c>
      <c r="AO284" s="29">
        <v>26093</v>
      </c>
      <c r="AP284" s="29">
        <v>27606</v>
      </c>
      <c r="AQ284" s="29">
        <v>41331</v>
      </c>
      <c r="AR284" s="29">
        <v>26965</v>
      </c>
      <c r="AS284" s="29">
        <v>27849</v>
      </c>
      <c r="AT284" s="29">
        <v>28281</v>
      </c>
      <c r="AU284" s="29">
        <v>36858</v>
      </c>
      <c r="AV284" s="5">
        <v>32135</v>
      </c>
      <c r="AW284" s="5">
        <v>34754</v>
      </c>
      <c r="AX284" s="5">
        <v>33246</v>
      </c>
      <c r="AY284" s="85">
        <v>29669</v>
      </c>
      <c r="AZ284" s="14">
        <v>29576</v>
      </c>
      <c r="BA284" s="5">
        <v>33228</v>
      </c>
      <c r="BB284" s="5"/>
      <c r="BC284" s="14"/>
      <c r="BD284" s="28"/>
      <c r="BE284" s="28"/>
      <c r="BF284" s="14"/>
      <c r="BG284" s="14"/>
      <c r="BH284" s="14"/>
      <c r="BI284" s="14"/>
    </row>
    <row r="285" spans="1:61">
      <c r="A285" s="14"/>
      <c r="B285" s="14" t="s">
        <v>83</v>
      </c>
      <c r="C285" s="14"/>
      <c r="D285" s="14"/>
      <c r="E285" s="14"/>
      <c r="F285" s="14"/>
      <c r="G285" s="14"/>
      <c r="H285" s="14"/>
      <c r="I285" s="14"/>
      <c r="J285" s="14"/>
      <c r="K285" s="14"/>
      <c r="L285" s="14"/>
      <c r="M285" s="14"/>
      <c r="N285" s="14"/>
      <c r="O285" s="14"/>
      <c r="P285" s="14"/>
      <c r="Q285" s="14"/>
      <c r="R285" s="14"/>
      <c r="S285" s="14"/>
      <c r="T285" s="29"/>
      <c r="U285" s="29"/>
      <c r="V285" s="29"/>
      <c r="W285" s="29"/>
      <c r="X285" s="29"/>
      <c r="Y285" s="29"/>
      <c r="Z285" s="29"/>
      <c r="AA285" s="29"/>
      <c r="AB285" s="29"/>
      <c r="AC285" s="29">
        <v>87116</v>
      </c>
      <c r="AD285" s="29">
        <v>96977</v>
      </c>
      <c r="AE285" s="29">
        <v>112832</v>
      </c>
      <c r="AF285" s="29">
        <v>129710</v>
      </c>
      <c r="AG285" s="29">
        <v>135380</v>
      </c>
      <c r="AH285" s="29">
        <v>166596</v>
      </c>
      <c r="AI285" s="29">
        <v>143948</v>
      </c>
      <c r="AJ285" s="29">
        <v>136674</v>
      </c>
      <c r="AK285" s="29">
        <v>142964</v>
      </c>
      <c r="AL285" s="29">
        <v>138251</v>
      </c>
      <c r="AM285" s="29">
        <v>136859</v>
      </c>
      <c r="AN285" s="29">
        <v>170206</v>
      </c>
      <c r="AO285" s="29">
        <v>136573</v>
      </c>
      <c r="AP285" s="29">
        <v>134574</v>
      </c>
      <c r="AQ285" s="29">
        <v>147091</v>
      </c>
      <c r="AR285" s="29">
        <v>148774</v>
      </c>
      <c r="AS285" s="29">
        <v>143369</v>
      </c>
      <c r="AT285" s="29">
        <v>145584</v>
      </c>
      <c r="AU285" s="29">
        <v>151872</v>
      </c>
      <c r="AV285" s="5">
        <v>150816</v>
      </c>
      <c r="AW285" s="5">
        <v>165901</v>
      </c>
      <c r="AX285" s="5">
        <v>155879</v>
      </c>
      <c r="AY285" s="85">
        <v>161516</v>
      </c>
      <c r="AZ285" s="5">
        <v>149023</v>
      </c>
      <c r="BA285" s="5">
        <v>156701</v>
      </c>
      <c r="BB285" s="5"/>
      <c r="BC285" s="14"/>
      <c r="BD285" s="28"/>
      <c r="BE285" s="28"/>
      <c r="BF285" s="14"/>
      <c r="BG285" s="14"/>
      <c r="BH285" s="14"/>
      <c r="BI285" s="14"/>
    </row>
    <row r="286" spans="1:61">
      <c r="A286" s="14"/>
      <c r="B286" s="72" t="s">
        <v>84</v>
      </c>
      <c r="C286" s="14"/>
      <c r="D286" s="14"/>
      <c r="E286" s="14"/>
      <c r="F286" s="14"/>
      <c r="G286" s="14"/>
      <c r="H286" s="14"/>
      <c r="I286" s="14"/>
      <c r="J286" s="14"/>
      <c r="K286" s="14"/>
      <c r="L286" s="14"/>
      <c r="M286" s="14"/>
      <c r="N286" s="14"/>
      <c r="O286" s="14"/>
      <c r="P286" s="14"/>
      <c r="Q286" s="14"/>
      <c r="R286" s="14"/>
      <c r="S286" s="14"/>
      <c r="T286" s="29">
        <v>1633847</v>
      </c>
      <c r="U286" s="29">
        <v>1924209</v>
      </c>
      <c r="V286" s="29">
        <v>1966578</v>
      </c>
      <c r="W286" s="29">
        <v>1975661</v>
      </c>
      <c r="X286" s="29">
        <v>1990446</v>
      </c>
      <c r="Y286" s="29">
        <v>2166852</v>
      </c>
      <c r="Z286" s="29">
        <v>2193342</v>
      </c>
      <c r="AA286" s="29">
        <v>2097020</v>
      </c>
      <c r="AB286" s="29">
        <v>3532453</v>
      </c>
      <c r="AC286" s="29">
        <v>3125943</v>
      </c>
      <c r="AD286" s="29">
        <v>3137615</v>
      </c>
      <c r="AE286" s="29">
        <v>3642373</v>
      </c>
      <c r="AF286" s="29">
        <v>3488893</v>
      </c>
      <c r="AG286" s="29">
        <v>3221808</v>
      </c>
      <c r="AH286" s="29">
        <v>3189180</v>
      </c>
      <c r="AI286" s="29">
        <v>2912065</v>
      </c>
      <c r="AJ286" s="29">
        <v>2775512</v>
      </c>
      <c r="AK286" s="29">
        <v>2760727</v>
      </c>
      <c r="AL286" s="29">
        <v>2588842</v>
      </c>
      <c r="AM286" s="29">
        <v>2836175</v>
      </c>
      <c r="AN286" s="29">
        <v>2630431</v>
      </c>
      <c r="AO286" s="29">
        <v>2491469</v>
      </c>
      <c r="AP286" s="29">
        <v>2524140</v>
      </c>
      <c r="AQ286" s="29">
        <v>2379075</v>
      </c>
      <c r="AR286" s="29">
        <v>2305918</v>
      </c>
      <c r="AS286" s="29">
        <v>2291501</v>
      </c>
      <c r="AT286" s="29">
        <v>2104474</v>
      </c>
      <c r="AU286" s="29">
        <v>2098334</v>
      </c>
      <c r="AV286" s="5">
        <v>2191030</v>
      </c>
      <c r="AW286" s="5">
        <v>2352912</v>
      </c>
      <c r="AX286" s="5">
        <v>2143724</v>
      </c>
      <c r="AY286" s="85">
        <v>2079386</v>
      </c>
      <c r="AZ286" s="14">
        <v>1851243</v>
      </c>
      <c r="BA286" s="5">
        <v>3095065</v>
      </c>
      <c r="BB286" s="5"/>
      <c r="BC286" s="14"/>
      <c r="BD286" s="28"/>
      <c r="BE286" s="28"/>
      <c r="BF286" s="14"/>
      <c r="BG286" s="14"/>
      <c r="BH286" s="14"/>
      <c r="BI286" s="14"/>
    </row>
    <row r="287" spans="1:61">
      <c r="A287" s="14"/>
      <c r="B287" s="14" t="s">
        <v>85</v>
      </c>
      <c r="C287" s="14"/>
      <c r="D287" s="14"/>
      <c r="E287" s="14"/>
      <c r="F287" s="14"/>
      <c r="G287" s="14"/>
      <c r="H287" s="14"/>
      <c r="I287" s="14"/>
      <c r="J287" s="14"/>
      <c r="K287" s="14"/>
      <c r="L287" s="14"/>
      <c r="M287" s="14"/>
      <c r="N287" s="14"/>
      <c r="O287" s="14"/>
      <c r="P287" s="14"/>
      <c r="Q287" s="14"/>
      <c r="R287" s="14"/>
      <c r="S287" s="14"/>
      <c r="T287" s="29"/>
      <c r="U287" s="29"/>
      <c r="V287" s="29"/>
      <c r="W287" s="29"/>
      <c r="X287" s="29"/>
      <c r="Y287" s="29"/>
      <c r="Z287" s="29"/>
      <c r="AA287" s="29"/>
      <c r="AB287" s="29"/>
      <c r="AC287" s="29">
        <v>909466</v>
      </c>
      <c r="AD287" s="29">
        <v>995974</v>
      </c>
      <c r="AE287" s="29">
        <v>1055320</v>
      </c>
      <c r="AF287" s="29">
        <v>1165487</v>
      </c>
      <c r="AG287" s="29">
        <v>1166191</v>
      </c>
      <c r="AH287" s="29">
        <v>1255035</v>
      </c>
      <c r="AI287" s="29">
        <v>1340887</v>
      </c>
      <c r="AJ287" s="29">
        <v>1363863</v>
      </c>
      <c r="AK287" s="29">
        <v>1396145</v>
      </c>
      <c r="AL287" s="29">
        <v>1433009</v>
      </c>
      <c r="AM287" s="29">
        <v>1440687</v>
      </c>
      <c r="AN287" s="29">
        <v>1451381</v>
      </c>
      <c r="AO287" s="29">
        <v>1460671</v>
      </c>
      <c r="AP287" s="29">
        <v>1490104</v>
      </c>
      <c r="AQ287" s="29">
        <v>1464402</v>
      </c>
      <c r="AR287" s="29">
        <v>1445462</v>
      </c>
      <c r="AS287" s="29">
        <v>1462951</v>
      </c>
      <c r="AT287" s="29">
        <v>1447000</v>
      </c>
      <c r="AU287" s="29">
        <v>1394548</v>
      </c>
      <c r="AV287" s="5">
        <v>1402023</v>
      </c>
      <c r="AW287" s="5">
        <v>1406810</v>
      </c>
      <c r="AX287" s="5">
        <v>1447935</v>
      </c>
      <c r="AY287" s="85">
        <v>1417375</v>
      </c>
      <c r="AZ287" s="5">
        <v>1420044</v>
      </c>
      <c r="BA287" s="5">
        <v>1351730</v>
      </c>
      <c r="BB287" s="5"/>
      <c r="BC287" s="14"/>
      <c r="BD287" s="28"/>
      <c r="BE287" s="28"/>
      <c r="BF287" s="14"/>
      <c r="BG287" s="14"/>
      <c r="BH287" s="14"/>
      <c r="BI287" s="14"/>
    </row>
    <row r="288" spans="1:61">
      <c r="A288" s="14"/>
      <c r="B288" s="72" t="s">
        <v>86</v>
      </c>
      <c r="C288" s="14"/>
      <c r="D288" s="14"/>
      <c r="E288" s="14"/>
      <c r="F288" s="14"/>
      <c r="G288" s="14"/>
      <c r="H288" s="14"/>
      <c r="I288" s="14"/>
      <c r="J288" s="14"/>
      <c r="K288" s="14"/>
      <c r="L288" s="14"/>
      <c r="M288" s="14"/>
      <c r="N288" s="14"/>
      <c r="O288" s="14"/>
      <c r="P288" s="14"/>
      <c r="Q288" s="14"/>
      <c r="R288" s="14"/>
      <c r="S288" s="14"/>
      <c r="T288" s="29">
        <v>2203502</v>
      </c>
      <c r="U288" s="29">
        <v>2371247</v>
      </c>
      <c r="V288" s="29">
        <v>2596484</v>
      </c>
      <c r="W288" s="29">
        <v>2523045</v>
      </c>
      <c r="X288" s="29">
        <v>2788166</v>
      </c>
      <c r="Y288" s="29">
        <v>2655105</v>
      </c>
      <c r="Z288" s="29">
        <v>3055687</v>
      </c>
      <c r="AA288" s="29">
        <v>3181755</v>
      </c>
      <c r="AB288" s="29">
        <v>3482114</v>
      </c>
      <c r="AC288" s="29">
        <v>3838828</v>
      </c>
      <c r="AD288" s="29">
        <v>4124417</v>
      </c>
      <c r="AE288" s="29">
        <v>4679518</v>
      </c>
      <c r="AF288" s="29">
        <v>4318943</v>
      </c>
      <c r="AG288" s="29">
        <v>3859509</v>
      </c>
      <c r="AH288" s="29">
        <v>3866252</v>
      </c>
      <c r="AI288" s="29">
        <v>3919249</v>
      </c>
      <c r="AJ288" s="29">
        <v>3947376</v>
      </c>
      <c r="AK288" s="29">
        <v>3871061</v>
      </c>
      <c r="AL288" s="29">
        <v>3573548</v>
      </c>
      <c r="AM288" s="29">
        <v>3526577</v>
      </c>
      <c r="AN288" s="29">
        <v>3357522</v>
      </c>
      <c r="AO288" s="29">
        <v>3396842</v>
      </c>
      <c r="AP288" s="29">
        <v>3455308</v>
      </c>
      <c r="AQ288" s="29">
        <v>3225097</v>
      </c>
      <c r="AR288" s="29">
        <v>3239981</v>
      </c>
      <c r="AS288" s="29">
        <v>3451060</v>
      </c>
      <c r="AT288" s="29">
        <v>3322220</v>
      </c>
      <c r="AU288" s="29">
        <v>3247719</v>
      </c>
      <c r="AV288" s="5">
        <v>3339998</v>
      </c>
      <c r="AW288" s="5">
        <v>3155810</v>
      </c>
      <c r="AX288" s="5">
        <v>3097269</v>
      </c>
      <c r="AY288" s="85">
        <v>2924988</v>
      </c>
      <c r="AZ288" s="5">
        <v>2989729</v>
      </c>
      <c r="BA288" s="5">
        <v>3095065</v>
      </c>
      <c r="BB288" s="5"/>
      <c r="BC288" s="14"/>
      <c r="BD288" s="28"/>
      <c r="BE288" s="28"/>
      <c r="BF288" s="14"/>
      <c r="BG288" s="14"/>
      <c r="BH288" s="14"/>
      <c r="BI288" s="14"/>
    </row>
    <row r="289" spans="1:61">
      <c r="A289" s="14"/>
      <c r="B289" s="14" t="s">
        <v>217</v>
      </c>
      <c r="C289" s="14"/>
      <c r="D289" s="14"/>
      <c r="E289" s="14"/>
      <c r="F289" s="14"/>
      <c r="G289" s="14"/>
      <c r="H289" s="14"/>
      <c r="I289" s="14"/>
      <c r="J289" s="14"/>
      <c r="K289" s="14"/>
      <c r="L289" s="14"/>
      <c r="M289" s="14"/>
      <c r="N289" s="14"/>
      <c r="O289" s="14"/>
      <c r="P289" s="14"/>
      <c r="Q289" s="14"/>
      <c r="R289" s="14"/>
      <c r="S289" s="14"/>
      <c r="T289" s="14"/>
      <c r="U289" s="14"/>
      <c r="V289" s="14"/>
      <c r="W289" s="14"/>
      <c r="X289" s="14"/>
      <c r="Y289" s="29"/>
      <c r="Z289" s="29"/>
      <c r="AA289" s="29"/>
      <c r="AB289" s="29"/>
      <c r="AC289" s="29">
        <v>0</v>
      </c>
      <c r="AD289" s="29">
        <v>0</v>
      </c>
      <c r="AE289" s="29">
        <v>0</v>
      </c>
      <c r="AF289" s="29">
        <v>0</v>
      </c>
      <c r="AG289" s="29">
        <v>0</v>
      </c>
      <c r="AH289" s="29">
        <v>13457</v>
      </c>
      <c r="AI289" s="29">
        <v>0</v>
      </c>
      <c r="AJ289" s="29">
        <v>0</v>
      </c>
      <c r="AK289" s="29">
        <v>0</v>
      </c>
      <c r="AL289" s="29">
        <v>0</v>
      </c>
      <c r="AM289" s="29">
        <v>0</v>
      </c>
      <c r="AN289" s="29">
        <v>0</v>
      </c>
      <c r="AO289" s="29">
        <v>0</v>
      </c>
      <c r="AP289" s="29">
        <v>0</v>
      </c>
      <c r="AQ289" s="29">
        <v>0</v>
      </c>
      <c r="AR289" s="29">
        <v>0</v>
      </c>
      <c r="AS289" s="29">
        <v>0</v>
      </c>
      <c r="AT289" s="29">
        <v>0</v>
      </c>
      <c r="AU289" s="29">
        <v>0</v>
      </c>
      <c r="AV289" s="5">
        <v>0</v>
      </c>
      <c r="AW289" s="5">
        <v>0</v>
      </c>
      <c r="AX289" s="5">
        <v>0</v>
      </c>
      <c r="AY289" s="5">
        <v>0</v>
      </c>
      <c r="AZ289" s="5">
        <v>0</v>
      </c>
      <c r="BA289" s="14">
        <v>0</v>
      </c>
      <c r="BB289" s="5"/>
      <c r="BC289" s="14"/>
      <c r="BD289" s="28"/>
      <c r="BE289" s="28"/>
      <c r="BF289" s="14"/>
      <c r="BG289" s="14"/>
      <c r="BH289" s="14"/>
      <c r="BI289" s="14"/>
    </row>
    <row r="290" spans="1:61">
      <c r="A290" s="14"/>
      <c r="B290" s="72" t="s">
        <v>74</v>
      </c>
      <c r="C290" s="14"/>
      <c r="D290" s="14"/>
      <c r="E290" s="14"/>
      <c r="F290" s="14"/>
      <c r="G290" s="14"/>
      <c r="H290" s="14"/>
      <c r="I290" s="14"/>
      <c r="J290" s="14"/>
      <c r="K290" s="14"/>
      <c r="L290" s="14"/>
      <c r="M290" s="14"/>
      <c r="N290" s="14"/>
      <c r="O290" s="14"/>
      <c r="P290" s="14"/>
      <c r="Q290" s="14"/>
      <c r="R290" s="14"/>
      <c r="S290" s="14"/>
      <c r="T290" s="29">
        <v>802555</v>
      </c>
      <c r="U290" s="29">
        <v>854598</v>
      </c>
      <c r="V290" s="29">
        <v>604601</v>
      </c>
      <c r="W290" s="29">
        <v>883488</v>
      </c>
      <c r="X290" s="29">
        <v>921550</v>
      </c>
      <c r="Y290" s="29">
        <v>1003618</v>
      </c>
      <c r="Z290" s="29">
        <v>1077508</v>
      </c>
      <c r="AA290" s="29">
        <v>1495521</v>
      </c>
      <c r="AB290" s="29">
        <v>1106965</v>
      </c>
      <c r="AC290" s="29">
        <v>1391912</v>
      </c>
      <c r="AD290" s="29">
        <v>1298188</v>
      </c>
      <c r="AE290" s="29">
        <v>1428520</v>
      </c>
      <c r="AF290" s="29">
        <v>1544711</v>
      </c>
      <c r="AG290" s="29">
        <v>1719801</v>
      </c>
      <c r="AH290" s="29">
        <v>1926669</v>
      </c>
      <c r="AI290" s="29">
        <v>2138521</v>
      </c>
      <c r="AJ290" s="29">
        <v>2356971</v>
      </c>
      <c r="AK290" s="29">
        <v>2476757</v>
      </c>
      <c r="AL290" s="29">
        <v>2707374</v>
      </c>
      <c r="AM290" s="29">
        <v>2679258</v>
      </c>
      <c r="AN290" s="29">
        <v>2560091</v>
      </c>
      <c r="AO290" s="29">
        <v>2514254</v>
      </c>
      <c r="AP290" s="29">
        <v>2400525</v>
      </c>
      <c r="AQ290" s="29">
        <v>2381726</v>
      </c>
      <c r="AR290" s="29">
        <v>2404598</v>
      </c>
      <c r="AS290" s="29">
        <v>2386912</v>
      </c>
      <c r="AT290" s="29">
        <v>2561637</v>
      </c>
      <c r="AU290" s="29">
        <v>2727259</v>
      </c>
      <c r="AV290" s="5">
        <v>2682058</v>
      </c>
      <c r="AW290" s="5">
        <v>2660137</v>
      </c>
      <c r="AX290" s="5">
        <v>2752111</v>
      </c>
      <c r="AY290" s="85">
        <v>2810698</v>
      </c>
      <c r="AZ290" s="5">
        <v>2890964</v>
      </c>
      <c r="BA290" s="5">
        <v>2931163</v>
      </c>
      <c r="BB290" s="5"/>
      <c r="BC290" s="14"/>
      <c r="BD290" s="28"/>
      <c r="BE290" s="28"/>
      <c r="BF290" s="14"/>
      <c r="BG290" s="14"/>
      <c r="BH290" s="14"/>
      <c r="BI290" s="14"/>
    </row>
    <row r="291" spans="1:61">
      <c r="A291" s="14"/>
      <c r="B291" s="14" t="s">
        <v>87</v>
      </c>
      <c r="C291" s="14"/>
      <c r="D291" s="14"/>
      <c r="E291" s="14"/>
      <c r="F291" s="14"/>
      <c r="G291" s="14"/>
      <c r="H291" s="14"/>
      <c r="I291" s="14"/>
      <c r="J291" s="14"/>
      <c r="K291" s="14"/>
      <c r="L291" s="14"/>
      <c r="M291" s="14"/>
      <c r="N291" s="14"/>
      <c r="O291" s="14"/>
      <c r="P291" s="14"/>
      <c r="Q291" s="14"/>
      <c r="R291" s="14"/>
      <c r="S291" s="14"/>
      <c r="T291" s="29"/>
      <c r="U291" s="29"/>
      <c r="V291" s="29"/>
      <c r="W291" s="29"/>
      <c r="X291" s="29"/>
      <c r="Y291" s="29"/>
      <c r="Z291" s="29"/>
      <c r="AA291" s="29"/>
      <c r="AB291" s="29"/>
      <c r="AC291" s="29">
        <v>14557</v>
      </c>
      <c r="AD291" s="29">
        <v>131002</v>
      </c>
      <c r="AE291" s="29">
        <v>0</v>
      </c>
      <c r="AF291" s="29">
        <v>0</v>
      </c>
      <c r="AG291" s="29">
        <v>0</v>
      </c>
      <c r="AH291" s="29">
        <v>0</v>
      </c>
      <c r="AI291" s="29">
        <v>0</v>
      </c>
      <c r="AJ291" s="29">
        <v>0</v>
      </c>
      <c r="AK291" s="29">
        <v>2146</v>
      </c>
      <c r="AL291" s="29">
        <v>2146</v>
      </c>
      <c r="AM291" s="29">
        <v>1962</v>
      </c>
      <c r="AN291" s="29">
        <v>18577</v>
      </c>
      <c r="AO291" s="29">
        <f>AO276</f>
        <v>18190</v>
      </c>
      <c r="AP291" s="29">
        <v>17761</v>
      </c>
      <c r="AQ291" s="29">
        <v>17493</v>
      </c>
      <c r="AR291" s="29">
        <v>17225</v>
      </c>
      <c r="AS291" s="29">
        <v>16960</v>
      </c>
      <c r="AT291" s="29">
        <v>0</v>
      </c>
      <c r="AU291" s="29">
        <v>0</v>
      </c>
      <c r="AV291" s="5">
        <v>0</v>
      </c>
      <c r="AW291" s="5">
        <v>0</v>
      </c>
      <c r="AX291" s="5">
        <v>0</v>
      </c>
      <c r="AY291" s="5">
        <v>0</v>
      </c>
      <c r="AZ291" s="5">
        <v>0</v>
      </c>
      <c r="BA291" s="5">
        <v>0</v>
      </c>
      <c r="BB291" s="14"/>
      <c r="BC291" s="14"/>
      <c r="BD291" s="28"/>
      <c r="BE291" s="28"/>
      <c r="BF291" s="14"/>
      <c r="BG291" s="14"/>
      <c r="BH291" s="14"/>
      <c r="BI291" s="14"/>
    </row>
    <row r="292" spans="1:61">
      <c r="A292" s="14"/>
      <c r="B292" s="14" t="s">
        <v>160</v>
      </c>
      <c r="C292" s="14"/>
      <c r="D292" s="14"/>
      <c r="E292" s="14"/>
      <c r="F292" s="14"/>
      <c r="G292" s="14"/>
      <c r="H292" s="14"/>
      <c r="I292" s="14"/>
      <c r="J292" s="14"/>
      <c r="K292" s="14"/>
      <c r="L292" s="14"/>
      <c r="M292" s="14"/>
      <c r="N292" s="14"/>
      <c r="O292" s="14"/>
      <c r="P292" s="14"/>
      <c r="Q292" s="14"/>
      <c r="R292" s="14"/>
      <c r="S292" s="14"/>
      <c r="T292" s="29"/>
      <c r="U292" s="29"/>
      <c r="V292" s="29"/>
      <c r="W292" s="29"/>
      <c r="X292" s="29"/>
      <c r="Y292" s="29"/>
      <c r="Z292" s="29"/>
      <c r="AA292" s="29"/>
      <c r="AB292" s="29"/>
      <c r="AC292" s="29">
        <v>0</v>
      </c>
      <c r="AD292" s="29">
        <v>0</v>
      </c>
      <c r="AE292" s="29">
        <v>0</v>
      </c>
      <c r="AF292" s="29">
        <v>0</v>
      </c>
      <c r="AG292" s="29">
        <v>0</v>
      </c>
      <c r="AH292" s="29">
        <v>0</v>
      </c>
      <c r="AI292" s="29">
        <v>0</v>
      </c>
      <c r="AJ292" s="29">
        <v>0</v>
      </c>
      <c r="AK292" s="29">
        <v>0</v>
      </c>
      <c r="AL292" s="29">
        <v>0</v>
      </c>
      <c r="AM292" s="29">
        <v>0</v>
      </c>
      <c r="AN292" s="29">
        <v>0</v>
      </c>
      <c r="AO292" s="29">
        <v>0</v>
      </c>
      <c r="AP292" s="29">
        <v>0</v>
      </c>
      <c r="AQ292" s="29">
        <v>0</v>
      </c>
      <c r="AR292" s="29">
        <v>0</v>
      </c>
      <c r="AS292" s="29">
        <v>0</v>
      </c>
      <c r="AT292" s="29">
        <v>0</v>
      </c>
      <c r="AU292" s="29">
        <v>0</v>
      </c>
      <c r="AV292" s="5">
        <v>0</v>
      </c>
      <c r="AW292" s="5">
        <v>0</v>
      </c>
      <c r="AX292" s="5">
        <v>0</v>
      </c>
      <c r="AY292" s="5">
        <v>0</v>
      </c>
      <c r="AZ292" s="5">
        <v>0</v>
      </c>
      <c r="BA292" s="5">
        <v>0</v>
      </c>
      <c r="BB292" s="14"/>
      <c r="BC292" s="14"/>
      <c r="BD292" s="28"/>
      <c r="BE292" s="28"/>
      <c r="BF292" s="14"/>
      <c r="BG292" s="14"/>
      <c r="BH292" s="14"/>
      <c r="BI292" s="14"/>
    </row>
    <row r="293" spans="1:61">
      <c r="A293" s="14"/>
      <c r="B293" s="72" t="s">
        <v>90</v>
      </c>
      <c r="C293" s="14"/>
      <c r="D293" s="14"/>
      <c r="E293" s="14"/>
      <c r="F293" s="14"/>
      <c r="G293" s="14"/>
      <c r="H293" s="14"/>
      <c r="I293" s="14"/>
      <c r="J293" s="14"/>
      <c r="K293" s="14"/>
      <c r="L293" s="14"/>
      <c r="M293" s="14"/>
      <c r="N293" s="14"/>
      <c r="O293" s="14"/>
      <c r="P293" s="14"/>
      <c r="Q293" s="14"/>
      <c r="R293" s="14"/>
      <c r="S293" s="14"/>
      <c r="T293" s="29">
        <v>10287510</v>
      </c>
      <c r="U293" s="29">
        <v>11144390</v>
      </c>
      <c r="V293" s="29">
        <v>11867664</v>
      </c>
      <c r="W293" s="29">
        <v>11624060</v>
      </c>
      <c r="X293" s="29">
        <v>12521920</v>
      </c>
      <c r="Y293" s="29">
        <v>13121377</v>
      </c>
      <c r="Z293" s="29">
        <v>14355498</v>
      </c>
      <c r="AA293" s="29">
        <v>15345899</v>
      </c>
      <c r="AB293" s="29">
        <v>17722601</v>
      </c>
      <c r="AC293" s="29">
        <v>18752800</v>
      </c>
      <c r="AD293" s="29">
        <v>20147589</v>
      </c>
      <c r="AE293" s="29">
        <v>21165266</v>
      </c>
      <c r="AF293" s="29">
        <v>20635173</v>
      </c>
      <c r="AG293" s="29">
        <v>22110171</v>
      </c>
      <c r="AH293" s="5">
        <v>22909023</v>
      </c>
      <c r="AI293" s="29">
        <v>23066966</v>
      </c>
      <c r="AJ293" s="29">
        <v>23281205</v>
      </c>
      <c r="AK293" s="29">
        <v>22138180</v>
      </c>
      <c r="AL293" s="29">
        <v>22491123</v>
      </c>
      <c r="AM293" s="29">
        <v>23696909</v>
      </c>
      <c r="AN293" s="29">
        <v>23668550</v>
      </c>
      <c r="AO293" s="29">
        <v>23201690</v>
      </c>
      <c r="AP293" s="29">
        <v>22827888</v>
      </c>
      <c r="AQ293" s="29">
        <v>22416270</v>
      </c>
      <c r="AR293" s="29">
        <v>22562489</v>
      </c>
      <c r="AS293" s="29">
        <v>23470915</v>
      </c>
      <c r="AT293" s="29">
        <v>24210710</v>
      </c>
      <c r="AU293" s="29">
        <v>24637222</v>
      </c>
      <c r="AV293" s="5">
        <v>24074851</v>
      </c>
      <c r="AW293" s="5">
        <v>24369006</v>
      </c>
      <c r="AX293" s="5">
        <v>25959762</v>
      </c>
      <c r="AY293" s="5">
        <v>25102919</v>
      </c>
      <c r="AZ293" s="5">
        <v>24025073</v>
      </c>
      <c r="BA293" s="5">
        <v>25051163</v>
      </c>
      <c r="BB293" s="14"/>
      <c r="BC293" s="14"/>
      <c r="BD293" s="28"/>
      <c r="BE293" s="28"/>
      <c r="BF293" s="29"/>
      <c r="BG293" s="29"/>
      <c r="BH293" s="29"/>
      <c r="BI293" s="29"/>
    </row>
    <row r="294" spans="1:61">
      <c r="A294" s="14" t="s">
        <v>219</v>
      </c>
      <c r="B294" s="14" t="s">
        <v>220</v>
      </c>
      <c r="C294" s="14"/>
      <c r="D294" s="14"/>
      <c r="E294" s="14"/>
      <c r="F294" s="14"/>
      <c r="G294" s="14"/>
      <c r="H294" s="14"/>
      <c r="I294" s="14"/>
      <c r="J294" s="14"/>
      <c r="K294" s="14"/>
      <c r="L294" s="14"/>
      <c r="M294" s="14"/>
      <c r="N294" s="14"/>
      <c r="O294" s="14"/>
      <c r="P294" s="14"/>
      <c r="Q294" s="14"/>
      <c r="R294" s="14"/>
      <c r="S294" s="14"/>
      <c r="T294" s="29"/>
      <c r="U294" s="29"/>
      <c r="V294" s="29"/>
      <c r="W294" s="29"/>
      <c r="X294" s="29"/>
      <c r="Y294" s="29"/>
      <c r="Z294" s="29"/>
      <c r="AA294" s="29"/>
      <c r="AB294" s="29"/>
      <c r="AC294" s="29">
        <v>40288</v>
      </c>
      <c r="AD294" s="29">
        <v>41779</v>
      </c>
      <c r="AE294" s="29">
        <v>42976</v>
      </c>
      <c r="AF294" s="29">
        <v>44090</v>
      </c>
      <c r="AG294" s="29">
        <v>43901</v>
      </c>
      <c r="AH294" s="29">
        <v>44095</v>
      </c>
      <c r="AI294" s="29">
        <v>44183</v>
      </c>
      <c r="AJ294" s="29">
        <v>44590</v>
      </c>
      <c r="AK294" s="29">
        <v>45174</v>
      </c>
      <c r="AL294" s="29">
        <v>45463</v>
      </c>
      <c r="AM294" s="29">
        <v>45205</v>
      </c>
      <c r="AN294" s="29">
        <v>45237</v>
      </c>
      <c r="AO294" s="29">
        <v>48433</v>
      </c>
      <c r="AP294" s="29">
        <v>45662</v>
      </c>
      <c r="AQ294" s="29">
        <v>45981</v>
      </c>
      <c r="AR294" s="29">
        <v>46025</v>
      </c>
      <c r="AS294" s="29">
        <v>53554</v>
      </c>
      <c r="AT294" s="29">
        <v>55874</v>
      </c>
      <c r="AU294" s="29">
        <v>56789</v>
      </c>
      <c r="AV294" s="5">
        <v>57829</v>
      </c>
      <c r="AW294" s="5">
        <v>58415</v>
      </c>
      <c r="AX294" s="5">
        <v>58116</v>
      </c>
      <c r="AY294" s="5">
        <v>58734</v>
      </c>
      <c r="AZ294" s="5">
        <v>59002</v>
      </c>
      <c r="BA294" s="5">
        <v>59560</v>
      </c>
      <c r="BB294" s="14"/>
      <c r="BC294" s="14"/>
      <c r="BD294" s="28"/>
      <c r="BE294" s="28"/>
      <c r="BF294" s="14"/>
      <c r="BG294" s="14"/>
      <c r="BH294" s="14"/>
      <c r="BI294" s="14"/>
    </row>
    <row r="295" spans="1:61">
      <c r="A295" s="14"/>
      <c r="B295" s="14" t="s">
        <v>221</v>
      </c>
      <c r="C295" s="14"/>
      <c r="D295" s="14"/>
      <c r="E295" s="14"/>
      <c r="F295" s="14"/>
      <c r="G295" s="14"/>
      <c r="H295" s="14"/>
      <c r="I295" s="14"/>
      <c r="J295" s="14"/>
      <c r="K295" s="14"/>
      <c r="L295" s="14"/>
      <c r="M295" s="14"/>
      <c r="N295" s="14"/>
      <c r="O295" s="14"/>
      <c r="P295" s="14"/>
      <c r="Q295" s="14"/>
      <c r="R295" s="14"/>
      <c r="S295" s="14"/>
      <c r="T295" s="29"/>
      <c r="U295" s="29"/>
      <c r="V295" s="29"/>
      <c r="W295" s="29"/>
      <c r="X295" s="29"/>
      <c r="Y295" s="29"/>
      <c r="Z295" s="29"/>
      <c r="AA295" s="29"/>
      <c r="AB295" s="29"/>
      <c r="AC295" s="29">
        <v>1545</v>
      </c>
      <c r="AD295" s="29">
        <v>1696</v>
      </c>
      <c r="AE295" s="29">
        <v>1831</v>
      </c>
      <c r="AF295" s="29">
        <v>1802</v>
      </c>
      <c r="AG295" s="29">
        <v>1638</v>
      </c>
      <c r="AH295" s="29">
        <v>1666</v>
      </c>
      <c r="AI295" s="29">
        <v>1701</v>
      </c>
      <c r="AJ295" s="29">
        <v>1691</v>
      </c>
      <c r="AK295" s="29">
        <v>1683</v>
      </c>
      <c r="AL295" s="29">
        <v>1730</v>
      </c>
      <c r="AM295" s="29">
        <v>1725</v>
      </c>
      <c r="AN295" s="29">
        <v>1716</v>
      </c>
      <c r="AO295" s="29">
        <v>1732</v>
      </c>
      <c r="AP295" s="29">
        <v>1785</v>
      </c>
      <c r="AQ295" s="29">
        <v>1756</v>
      </c>
      <c r="AR295" s="29">
        <v>1781</v>
      </c>
      <c r="AS295" s="29">
        <v>2360</v>
      </c>
      <c r="AT295" s="29">
        <v>2389</v>
      </c>
      <c r="AU295" s="29">
        <v>2388</v>
      </c>
      <c r="AV295" s="5">
        <v>2433</v>
      </c>
      <c r="AW295" s="5">
        <v>2437</v>
      </c>
      <c r="AX295" s="5">
        <v>2390</v>
      </c>
      <c r="AY295" s="5">
        <v>2415</v>
      </c>
      <c r="AZ295" s="5">
        <v>2431</v>
      </c>
      <c r="BA295" s="5">
        <v>2435</v>
      </c>
      <c r="BB295" s="14"/>
      <c r="BC295" s="14"/>
      <c r="BD295" s="28"/>
      <c r="BE295" s="28"/>
      <c r="BF295" s="14"/>
      <c r="BG295" s="14"/>
      <c r="BH295" s="14"/>
      <c r="BI295" s="14"/>
    </row>
    <row r="296" spans="1:61">
      <c r="A296" s="14" t="s">
        <v>222</v>
      </c>
      <c r="B296" s="72" t="s">
        <v>223</v>
      </c>
      <c r="C296" s="72" t="s">
        <v>224</v>
      </c>
      <c r="D296" s="72"/>
      <c r="E296" s="72"/>
      <c r="F296" s="72"/>
      <c r="G296" s="72"/>
      <c r="H296" s="72"/>
      <c r="I296" s="72"/>
      <c r="J296" s="72"/>
      <c r="K296" s="72"/>
      <c r="L296" s="72"/>
      <c r="M296" s="72"/>
      <c r="N296" s="72"/>
      <c r="O296" s="72"/>
      <c r="P296" s="72"/>
      <c r="Q296" s="72"/>
      <c r="R296" s="72"/>
      <c r="S296" s="72"/>
      <c r="T296" s="64">
        <v>0.98399999999999999</v>
      </c>
      <c r="U296" s="64">
        <v>0.98399999999999999</v>
      </c>
      <c r="V296" s="64">
        <v>0.97899999999999998</v>
      </c>
      <c r="W296" s="64">
        <v>0.98599999999999999</v>
      </c>
      <c r="X296" s="64">
        <v>0.98499999999999999</v>
      </c>
      <c r="Y296" s="64">
        <v>0.98499999999999999</v>
      </c>
      <c r="Z296" s="64">
        <v>0.98599999999999999</v>
      </c>
      <c r="AA296" s="64">
        <v>0.98799999999999999</v>
      </c>
      <c r="AB296" s="64">
        <v>0.98599999999999999</v>
      </c>
      <c r="AC296" s="64">
        <v>0.92200000000000004</v>
      </c>
      <c r="AD296" s="64">
        <v>0.91200000000000003</v>
      </c>
      <c r="AE296" s="64">
        <v>0.98499999999999999</v>
      </c>
      <c r="AF296" s="64">
        <v>0.98299999999999998</v>
      </c>
      <c r="AG296" s="64">
        <v>0.98399999999999999</v>
      </c>
      <c r="AH296" s="64">
        <v>0.98199999999999998</v>
      </c>
      <c r="AI296" s="64">
        <v>0.98299999999999998</v>
      </c>
      <c r="AJ296" s="64">
        <v>0.98099999999999998</v>
      </c>
      <c r="AK296" s="64">
        <v>0.97799999999999998</v>
      </c>
      <c r="AL296" s="64">
        <v>0.97899999999999998</v>
      </c>
      <c r="AM296" s="64">
        <v>0.97799999999999998</v>
      </c>
      <c r="AN296" s="64">
        <v>0.98399999999999999</v>
      </c>
      <c r="AO296" s="64">
        <v>0.98199999999999998</v>
      </c>
      <c r="AP296" s="64">
        <v>0.98299999999999998</v>
      </c>
      <c r="AQ296" s="64">
        <v>0.98299999999999998</v>
      </c>
      <c r="AR296" s="64">
        <v>0.98599999999999999</v>
      </c>
      <c r="AS296" s="64">
        <v>0.98599999999999999</v>
      </c>
      <c r="AT296" s="64">
        <v>0.98799999999999999</v>
      </c>
      <c r="AU296" s="64">
        <v>0.98399999999999999</v>
      </c>
      <c r="AV296" s="67">
        <v>0.98199999999999998</v>
      </c>
      <c r="AW296" s="67">
        <v>0.98199999999999998</v>
      </c>
      <c r="AX296" s="67">
        <v>0.98199999999999998</v>
      </c>
      <c r="AY296" s="67">
        <v>0.98499999999999999</v>
      </c>
      <c r="AZ296" s="67">
        <v>0.98599999999999999</v>
      </c>
      <c r="BA296" s="67">
        <v>0.98799999999999999</v>
      </c>
      <c r="BB296" s="14"/>
      <c r="BC296" s="14"/>
      <c r="BD296" s="28"/>
      <c r="BE296" s="28"/>
      <c r="BF296" s="14"/>
      <c r="BG296" s="14"/>
      <c r="BH296" s="14"/>
      <c r="BI296" s="14"/>
    </row>
    <row r="297" spans="1:61">
      <c r="A297" s="14"/>
      <c r="B297" s="14"/>
      <c r="C297" s="14" t="s">
        <v>225</v>
      </c>
      <c r="D297" s="14"/>
      <c r="E297" s="14"/>
      <c r="F297" s="14"/>
      <c r="G297" s="14"/>
      <c r="H297" s="14"/>
      <c r="I297" s="14"/>
      <c r="J297" s="14"/>
      <c r="K297" s="14"/>
      <c r="L297" s="14"/>
      <c r="M297" s="14"/>
      <c r="N297" s="14"/>
      <c r="O297" s="14"/>
      <c r="P297" s="14"/>
      <c r="Q297" s="14"/>
      <c r="R297" s="14"/>
      <c r="S297" s="14"/>
      <c r="T297" s="64">
        <v>0.29099999999999998</v>
      </c>
      <c r="U297" s="64">
        <v>0.36799999999999999</v>
      </c>
      <c r="V297" s="64">
        <v>0.34300000000000003</v>
      </c>
      <c r="W297" s="64">
        <v>0.33700000000000002</v>
      </c>
      <c r="X297" s="64">
        <v>0.32500000000000001</v>
      </c>
      <c r="Y297" s="64">
        <v>0.36899999999999999</v>
      </c>
      <c r="Z297" s="64">
        <v>0.377</v>
      </c>
      <c r="AA297" s="64">
        <v>0.36899999999999999</v>
      </c>
      <c r="AB297" s="64">
        <v>0.33100000000000002</v>
      </c>
      <c r="AC297" s="64">
        <v>0.315</v>
      </c>
      <c r="AD297" s="64">
        <v>0.29599999999999999</v>
      </c>
      <c r="AE297" s="64">
        <v>0.251</v>
      </c>
      <c r="AF297" s="64">
        <v>0.23499999999999999</v>
      </c>
      <c r="AG297" s="64">
        <v>0.27900000000000003</v>
      </c>
      <c r="AH297" s="64">
        <v>0.253</v>
      </c>
      <c r="AI297" s="64">
        <v>0.23400000000000001</v>
      </c>
      <c r="AJ297" s="64">
        <v>0.20200000000000001</v>
      </c>
      <c r="AK297" s="64">
        <v>0.2</v>
      </c>
      <c r="AL297" s="64">
        <v>0.20499999999999999</v>
      </c>
      <c r="AM297" s="64">
        <v>0.19800000000000001</v>
      </c>
      <c r="AN297" s="64">
        <v>0.217</v>
      </c>
      <c r="AO297" s="64">
        <v>0.14199999999999999</v>
      </c>
      <c r="AP297" s="64">
        <v>0.161</v>
      </c>
      <c r="AQ297" s="64">
        <v>0.182</v>
      </c>
      <c r="AR297" s="64">
        <v>0.187</v>
      </c>
      <c r="AS297" s="64">
        <v>0.255</v>
      </c>
      <c r="AT297" s="64">
        <v>0.36</v>
      </c>
      <c r="AU297" s="64">
        <v>0.313</v>
      </c>
      <c r="AV297" s="67">
        <v>0.29299999999999998</v>
      </c>
      <c r="AW297" s="67">
        <v>0.28599999999999998</v>
      </c>
      <c r="AX297" s="67">
        <v>0.26900000000000002</v>
      </c>
      <c r="AY297" s="67">
        <v>0.26900000000000002</v>
      </c>
      <c r="AZ297" s="67">
        <v>0.28999999999999998</v>
      </c>
      <c r="BA297" s="67">
        <v>0.29699999999999999</v>
      </c>
      <c r="BB297" s="14"/>
      <c r="BC297" s="14"/>
      <c r="BD297" s="28"/>
      <c r="BE297" s="28"/>
      <c r="BF297" s="14"/>
      <c r="BG297" s="14"/>
      <c r="BH297" s="14"/>
      <c r="BI297" s="14"/>
    </row>
    <row r="298" spans="1:61">
      <c r="A298" s="14"/>
      <c r="B298" s="14"/>
      <c r="C298" s="72" t="s">
        <v>90</v>
      </c>
      <c r="D298" s="72"/>
      <c r="E298" s="72"/>
      <c r="F298" s="72"/>
      <c r="G298" s="72"/>
      <c r="H298" s="72"/>
      <c r="I298" s="72"/>
      <c r="J298" s="72"/>
      <c r="K298" s="72"/>
      <c r="L298" s="72"/>
      <c r="M298" s="72"/>
      <c r="N298" s="72"/>
      <c r="O298" s="72"/>
      <c r="P298" s="72"/>
      <c r="Q298" s="72"/>
      <c r="R298" s="72"/>
      <c r="S298" s="72"/>
      <c r="T298" s="64">
        <v>0.96799999999999997</v>
      </c>
      <c r="U298" s="64">
        <v>0.96599999999999997</v>
      </c>
      <c r="V298" s="64">
        <v>0.96099999999999997</v>
      </c>
      <c r="W298" s="64">
        <v>0.96299999999999997</v>
      </c>
      <c r="X298" s="64">
        <v>0.96199999999999997</v>
      </c>
      <c r="Y298" s="64">
        <v>0.96399999999999997</v>
      </c>
      <c r="Z298" s="64">
        <v>0.96599999999999997</v>
      </c>
      <c r="AA298" s="64">
        <v>0.97</v>
      </c>
      <c r="AB298" s="64">
        <v>0.96899999999999997</v>
      </c>
      <c r="AC298" s="64">
        <v>0.90500000000000003</v>
      </c>
      <c r="AD298" s="64">
        <v>0.89600000000000002</v>
      </c>
      <c r="AE298" s="64">
        <v>0.96599999999999997</v>
      </c>
      <c r="AF298" s="64">
        <v>0.96</v>
      </c>
      <c r="AG298" s="64">
        <v>0.95599999999999996</v>
      </c>
      <c r="AH298" s="64">
        <v>0.94799999999999995</v>
      </c>
      <c r="AI298" s="64">
        <v>0.94699999999999995</v>
      </c>
      <c r="AJ298" s="64">
        <v>0.94099999999999995</v>
      </c>
      <c r="AK298" s="64">
        <v>0.93600000000000005</v>
      </c>
      <c r="AL298" s="64">
        <v>0.93</v>
      </c>
      <c r="AM298" s="64">
        <v>0.92400000000000004</v>
      </c>
      <c r="AN298" s="64">
        <v>0.92800000000000005</v>
      </c>
      <c r="AO298" s="64">
        <v>0.92700000000000005</v>
      </c>
      <c r="AP298" s="64">
        <v>0.92900000000000005</v>
      </c>
      <c r="AQ298" s="64">
        <v>0.93</v>
      </c>
      <c r="AR298" s="64">
        <v>0.93500000000000005</v>
      </c>
      <c r="AS298" s="64">
        <v>0.94899999999999995</v>
      </c>
      <c r="AT298" s="64">
        <v>0.96199999999999997</v>
      </c>
      <c r="AU298" s="64">
        <v>0.96199999999999997</v>
      </c>
      <c r="AV298" s="67">
        <v>0.95899999999999996</v>
      </c>
      <c r="AW298" s="67">
        <v>0.95399999999999996</v>
      </c>
      <c r="AX298" s="67">
        <v>0.95099999999999996</v>
      </c>
      <c r="AY298" s="67">
        <v>0.95199999999999996</v>
      </c>
      <c r="AZ298" s="67">
        <v>0.95499999999999996</v>
      </c>
      <c r="BA298" s="67">
        <v>0.95799999999999996</v>
      </c>
      <c r="BB298" s="14"/>
      <c r="BC298" s="14"/>
      <c r="BD298" s="28"/>
      <c r="BE298" s="28"/>
      <c r="BF298" s="14"/>
      <c r="BG298" s="14"/>
      <c r="BH298" s="14"/>
      <c r="BI298" s="14"/>
    </row>
    <row r="299" spans="1:61">
      <c r="A299" s="14"/>
      <c r="B299" s="14" t="s">
        <v>226</v>
      </c>
      <c r="C299" s="14" t="s">
        <v>224</v>
      </c>
      <c r="D299" s="14"/>
      <c r="E299" s="65"/>
      <c r="F299" s="65"/>
      <c r="G299" s="65"/>
      <c r="H299" s="65"/>
      <c r="I299" s="65"/>
      <c r="J299" s="65"/>
      <c r="K299" s="65"/>
      <c r="L299" s="65"/>
      <c r="M299" s="65"/>
      <c r="N299" s="65"/>
      <c r="O299" s="65"/>
      <c r="P299" s="65"/>
      <c r="Q299" s="65"/>
      <c r="R299" s="65"/>
      <c r="S299" s="65"/>
      <c r="T299" s="65"/>
      <c r="U299" s="65"/>
      <c r="V299" s="65"/>
      <c r="W299" s="65"/>
      <c r="X299" s="65"/>
      <c r="Y299" s="89"/>
      <c r="Z299" s="89"/>
      <c r="AA299" s="89"/>
      <c r="AB299" s="89"/>
      <c r="AC299" s="64">
        <v>0.99</v>
      </c>
      <c r="AD299" s="64">
        <v>0.99</v>
      </c>
      <c r="AE299" s="64">
        <v>0.98499999999999999</v>
      </c>
      <c r="AF299" s="64">
        <v>0.98299999999999998</v>
      </c>
      <c r="AG299" s="64">
        <v>0.98499999999999999</v>
      </c>
      <c r="AH299" s="78" t="s">
        <v>283</v>
      </c>
      <c r="AI299" s="78" t="s">
        <v>283</v>
      </c>
      <c r="AJ299" s="64">
        <v>0.98099999999999998</v>
      </c>
      <c r="AK299" s="64">
        <v>0.97799999999999998</v>
      </c>
      <c r="AL299" s="64">
        <v>0.97899999999999998</v>
      </c>
      <c r="AM299" s="64">
        <v>0.97799999999999998</v>
      </c>
      <c r="AN299" s="64">
        <v>0.98399999999999999</v>
      </c>
      <c r="AO299" s="64">
        <v>0.98199999999999998</v>
      </c>
      <c r="AP299" s="64">
        <v>0.98299999999999998</v>
      </c>
      <c r="AQ299" s="64">
        <v>0.98299999999999998</v>
      </c>
      <c r="AR299" s="64">
        <v>0.98599999999999999</v>
      </c>
      <c r="AS299" s="64">
        <v>0.98599999999999999</v>
      </c>
      <c r="AT299" s="64">
        <v>0.98799999999999999</v>
      </c>
      <c r="AU299" s="64">
        <v>0.98399999999999999</v>
      </c>
      <c r="AV299" s="67">
        <v>0.98199999999999998</v>
      </c>
      <c r="AW299" s="67">
        <v>0.98199999999999998</v>
      </c>
      <c r="AX299" s="67">
        <v>0.98199999999999998</v>
      </c>
      <c r="AY299" s="67">
        <v>0.98499999999999999</v>
      </c>
      <c r="AZ299" s="67">
        <v>0.98599999999999999</v>
      </c>
      <c r="BA299" s="67">
        <v>0.98799999999999999</v>
      </c>
      <c r="BB299" s="14"/>
      <c r="BC299" s="14"/>
      <c r="BD299" s="28"/>
      <c r="BE299" s="28"/>
      <c r="BF299" s="14"/>
      <c r="BG299" s="14"/>
      <c r="BH299" s="14"/>
      <c r="BI299" s="14"/>
    </row>
    <row r="300" spans="1:61">
      <c r="A300" s="14"/>
      <c r="B300" s="14"/>
      <c r="C300" s="14" t="s">
        <v>225</v>
      </c>
      <c r="D300" s="14"/>
      <c r="E300" s="65"/>
      <c r="F300" s="65"/>
      <c r="G300" s="65"/>
      <c r="H300" s="65"/>
      <c r="I300" s="65"/>
      <c r="J300" s="65"/>
      <c r="K300" s="65"/>
      <c r="L300" s="65"/>
      <c r="M300" s="65"/>
      <c r="N300" s="65"/>
      <c r="O300" s="65"/>
      <c r="P300" s="65"/>
      <c r="Q300" s="65"/>
      <c r="R300" s="65"/>
      <c r="S300" s="65"/>
      <c r="T300" s="65"/>
      <c r="U300" s="65"/>
      <c r="V300" s="65"/>
      <c r="W300" s="65"/>
      <c r="X300" s="65"/>
      <c r="Y300" s="89"/>
      <c r="Z300" s="89"/>
      <c r="AA300" s="89"/>
      <c r="AB300" s="89"/>
      <c r="AC300" s="64">
        <v>0.315</v>
      </c>
      <c r="AD300" s="64">
        <v>0.29599999999999999</v>
      </c>
      <c r="AE300" s="64">
        <v>0.251</v>
      </c>
      <c r="AF300" s="64">
        <v>0.23499999999999999</v>
      </c>
      <c r="AG300" s="64">
        <v>0.27900000000000003</v>
      </c>
      <c r="AH300" s="78" t="s">
        <v>283</v>
      </c>
      <c r="AI300" s="78" t="s">
        <v>283</v>
      </c>
      <c r="AJ300" s="64">
        <v>0.20200000000000001</v>
      </c>
      <c r="AK300" s="64">
        <v>0.2</v>
      </c>
      <c r="AL300" s="64">
        <v>0.20499999999999999</v>
      </c>
      <c r="AM300" s="64">
        <v>0.19800000000000001</v>
      </c>
      <c r="AN300" s="64">
        <v>0.217</v>
      </c>
      <c r="AO300" s="64">
        <v>0.14199999999999999</v>
      </c>
      <c r="AP300" s="64">
        <v>0.161</v>
      </c>
      <c r="AQ300" s="64">
        <v>0.182</v>
      </c>
      <c r="AR300" s="64">
        <v>0.187</v>
      </c>
      <c r="AS300" s="64">
        <v>0.255</v>
      </c>
      <c r="AT300" s="64">
        <v>0.36</v>
      </c>
      <c r="AU300" s="64">
        <v>0.313</v>
      </c>
      <c r="AV300" s="67">
        <v>0.29299999999999998</v>
      </c>
      <c r="AW300" s="67">
        <v>0.28599999999999998</v>
      </c>
      <c r="AX300" s="67">
        <v>0.26900000000000002</v>
      </c>
      <c r="AY300" s="67">
        <v>0.26900000000000002</v>
      </c>
      <c r="AZ300" s="67">
        <v>0.28999999999999998</v>
      </c>
      <c r="BA300" s="67">
        <v>0.29699999999999999</v>
      </c>
      <c r="BB300" s="14"/>
      <c r="BC300" s="14"/>
      <c r="BD300" s="28"/>
      <c r="BE300" s="28"/>
      <c r="BF300" s="14"/>
      <c r="BG300" s="14"/>
      <c r="BH300" s="14"/>
      <c r="BI300" s="14"/>
    </row>
    <row r="301" spans="1:61">
      <c r="A301" s="14"/>
      <c r="B301" s="14"/>
      <c r="C301" s="14" t="s">
        <v>90</v>
      </c>
      <c r="D301" s="14"/>
      <c r="E301" s="65"/>
      <c r="F301" s="65"/>
      <c r="G301" s="65"/>
      <c r="H301" s="65"/>
      <c r="I301" s="65"/>
      <c r="J301" s="65"/>
      <c r="K301" s="65"/>
      <c r="L301" s="65"/>
      <c r="M301" s="65"/>
      <c r="N301" s="65"/>
      <c r="O301" s="65"/>
      <c r="P301" s="65"/>
      <c r="Q301" s="65"/>
      <c r="R301" s="65"/>
      <c r="S301" s="65"/>
      <c r="T301" s="65"/>
      <c r="U301" s="65"/>
      <c r="V301" s="65"/>
      <c r="W301" s="65"/>
      <c r="X301" s="65"/>
      <c r="Y301" s="89"/>
      <c r="Z301" s="89"/>
      <c r="AA301" s="89"/>
      <c r="AB301" s="89"/>
      <c r="AC301" s="64">
        <v>0.97</v>
      </c>
      <c r="AD301" s="64">
        <v>0.97099999999999997</v>
      </c>
      <c r="AE301" s="64">
        <v>0.96599999999999997</v>
      </c>
      <c r="AF301" s="64">
        <v>0.96</v>
      </c>
      <c r="AG301" s="64">
        <v>0.95699999999999996</v>
      </c>
      <c r="AH301" s="78" t="s">
        <v>283</v>
      </c>
      <c r="AI301" s="78" t="s">
        <v>283</v>
      </c>
      <c r="AJ301" s="64">
        <v>0.94099999999999995</v>
      </c>
      <c r="AK301" s="64">
        <v>0.93600000000000005</v>
      </c>
      <c r="AL301" s="64">
        <v>0.93</v>
      </c>
      <c r="AM301" s="64">
        <v>0.92400000000000004</v>
      </c>
      <c r="AN301" s="64">
        <v>0.92800000000000005</v>
      </c>
      <c r="AO301" s="64">
        <v>0.92700000000000005</v>
      </c>
      <c r="AP301" s="64">
        <v>0.92900000000000005</v>
      </c>
      <c r="AQ301" s="64">
        <v>0.93</v>
      </c>
      <c r="AR301" s="64">
        <v>0.93500000000000005</v>
      </c>
      <c r="AS301" s="64">
        <v>0.94899999999999995</v>
      </c>
      <c r="AT301" s="64">
        <v>0.96199999999999997</v>
      </c>
      <c r="AU301" s="64">
        <v>0.96199999999999997</v>
      </c>
      <c r="AV301" s="67">
        <v>0.95899999999999996</v>
      </c>
      <c r="AW301" s="67">
        <v>0.95399999999999996</v>
      </c>
      <c r="AX301" s="67">
        <v>0.95099999999999996</v>
      </c>
      <c r="AY301" s="67">
        <v>0.95199999999999996</v>
      </c>
      <c r="AZ301" s="67">
        <v>0.95499999999999996</v>
      </c>
      <c r="BA301" s="67">
        <v>0.95799999999999996</v>
      </c>
      <c r="BB301" s="14"/>
      <c r="BC301" s="14"/>
      <c r="BD301" s="28"/>
      <c r="BE301" s="28"/>
      <c r="BF301" s="14"/>
      <c r="BG301" s="14"/>
      <c r="BH301" s="14"/>
      <c r="BI301" s="14"/>
    </row>
    <row r="302" spans="1:61">
      <c r="A302" s="14"/>
      <c r="B302" s="14" t="s">
        <v>227</v>
      </c>
      <c r="C302" s="14" t="s">
        <v>224</v>
      </c>
      <c r="D302" s="14"/>
      <c r="E302" s="14"/>
      <c r="F302" s="14"/>
      <c r="G302" s="14"/>
      <c r="H302" s="14"/>
      <c r="I302" s="14"/>
      <c r="J302" s="14"/>
      <c r="K302" s="14"/>
      <c r="L302" s="14"/>
      <c r="M302" s="14"/>
      <c r="N302" s="14"/>
      <c r="O302" s="14"/>
      <c r="P302" s="14"/>
      <c r="Q302" s="14"/>
      <c r="R302" s="14"/>
      <c r="S302" s="14"/>
      <c r="T302" s="64">
        <v>0.98499999999999999</v>
      </c>
      <c r="U302" s="64">
        <v>0.98499999999999999</v>
      </c>
      <c r="V302" s="64">
        <v>0.97699999999999998</v>
      </c>
      <c r="W302" s="64">
        <v>0.98599999999999999</v>
      </c>
      <c r="X302" s="64">
        <v>0.98399999999999999</v>
      </c>
      <c r="Y302" s="64">
        <v>0.98399999999999999</v>
      </c>
      <c r="Z302" s="64">
        <v>0.98599999999999999</v>
      </c>
      <c r="AA302" s="64">
        <v>0.98799999999999999</v>
      </c>
      <c r="AB302" s="64">
        <v>0.98399999999999999</v>
      </c>
      <c r="AC302" s="64">
        <v>0.98799999999999999</v>
      </c>
      <c r="AD302" s="64">
        <v>0.98899999999999999</v>
      </c>
      <c r="AE302" s="64">
        <v>0.98499999999999999</v>
      </c>
      <c r="AF302" s="64">
        <v>0.98399999999999999</v>
      </c>
      <c r="AG302" s="64">
        <v>0.98399999999999999</v>
      </c>
      <c r="AH302" s="64">
        <v>0.98199999999999998</v>
      </c>
      <c r="AI302" s="64">
        <v>0.98</v>
      </c>
      <c r="AJ302" s="64">
        <v>0.98299999999999998</v>
      </c>
      <c r="AK302" s="64">
        <v>0.98099999999999998</v>
      </c>
      <c r="AL302" s="64">
        <v>0.98099999999999998</v>
      </c>
      <c r="AM302" s="64">
        <v>0.98099999999999998</v>
      </c>
      <c r="AN302" s="64">
        <v>0.98399999999999999</v>
      </c>
      <c r="AO302" s="64">
        <v>0.98099999999999998</v>
      </c>
      <c r="AP302" s="64">
        <v>0.98299999999999998</v>
      </c>
      <c r="AQ302" s="64">
        <v>0.98199999999999998</v>
      </c>
      <c r="AR302" s="64">
        <v>0.98499999999999999</v>
      </c>
      <c r="AS302" s="64">
        <v>0.98399999999999999</v>
      </c>
      <c r="AT302" s="64">
        <v>0.98599999999999999</v>
      </c>
      <c r="AU302" s="64">
        <v>0.98</v>
      </c>
      <c r="AV302" s="67">
        <v>0.97799999999999998</v>
      </c>
      <c r="AW302" s="67">
        <v>0.97799999999999998</v>
      </c>
      <c r="AX302" s="67">
        <v>0.97899999999999998</v>
      </c>
      <c r="AY302" s="67">
        <v>0.98199999999999998</v>
      </c>
      <c r="AZ302" s="67">
        <v>0.98299999999999998</v>
      </c>
      <c r="BA302" s="67">
        <v>0.98499999999999999</v>
      </c>
      <c r="BB302" s="14"/>
      <c r="BC302" s="14"/>
      <c r="BD302" s="28"/>
      <c r="BE302" s="28"/>
      <c r="BF302" s="14"/>
      <c r="BG302" s="14"/>
      <c r="BH302" s="14"/>
      <c r="BI302" s="14"/>
    </row>
    <row r="303" spans="1:61">
      <c r="A303" s="14"/>
      <c r="B303" s="14"/>
      <c r="C303" s="14" t="s">
        <v>225</v>
      </c>
      <c r="D303" s="14"/>
      <c r="E303" s="14"/>
      <c r="F303" s="14"/>
      <c r="G303" s="14"/>
      <c r="H303" s="14"/>
      <c r="I303" s="14"/>
      <c r="J303" s="14"/>
      <c r="K303" s="14"/>
      <c r="L303" s="14"/>
      <c r="M303" s="14"/>
      <c r="N303" s="14"/>
      <c r="O303" s="14"/>
      <c r="P303" s="14"/>
      <c r="Q303" s="14"/>
      <c r="R303" s="14"/>
      <c r="S303" s="14"/>
      <c r="T303" s="64">
        <v>0.26500000000000001</v>
      </c>
      <c r="U303" s="64">
        <v>0.33300000000000002</v>
      </c>
      <c r="V303" s="64">
        <v>0.30299999999999999</v>
      </c>
      <c r="W303" s="64">
        <v>0.28199999999999997</v>
      </c>
      <c r="X303" s="64">
        <v>0.29699999999999999</v>
      </c>
      <c r="Y303" s="64">
        <v>0.36599999999999999</v>
      </c>
      <c r="Z303" s="64">
        <v>0.35199999999999998</v>
      </c>
      <c r="AA303" s="64">
        <v>0.33100000000000002</v>
      </c>
      <c r="AB303" s="64">
        <v>0.313</v>
      </c>
      <c r="AC303" s="64">
        <v>0.29099999999999998</v>
      </c>
      <c r="AD303" s="64">
        <v>0.28999999999999998</v>
      </c>
      <c r="AE303" s="64">
        <v>0.23599999999999999</v>
      </c>
      <c r="AF303" s="64">
        <v>0.19900000000000001</v>
      </c>
      <c r="AG303" s="64">
        <v>0.23200000000000001</v>
      </c>
      <c r="AH303" s="64">
        <v>0.222</v>
      </c>
      <c r="AI303" s="64">
        <v>0.34899999999999998</v>
      </c>
      <c r="AJ303" s="64">
        <v>0.157</v>
      </c>
      <c r="AK303" s="64">
        <v>0.16200000000000001</v>
      </c>
      <c r="AL303" s="64">
        <v>0.17299999999999999</v>
      </c>
      <c r="AM303" s="64">
        <v>0.13900000000000001</v>
      </c>
      <c r="AN303" s="64">
        <v>0.14399999999999999</v>
      </c>
      <c r="AO303" s="64">
        <v>0.123</v>
      </c>
      <c r="AP303" s="64">
        <v>0.127</v>
      </c>
      <c r="AQ303" s="64">
        <v>0.14399999999999999</v>
      </c>
      <c r="AR303" s="64">
        <v>0.17</v>
      </c>
      <c r="AS303" s="64">
        <v>0.25700000000000001</v>
      </c>
      <c r="AT303" s="64">
        <v>0.32600000000000001</v>
      </c>
      <c r="AU303" s="64">
        <v>0.30599999999999999</v>
      </c>
      <c r="AV303" s="67">
        <v>0.26500000000000001</v>
      </c>
      <c r="AW303" s="67">
        <v>0.26</v>
      </c>
      <c r="AX303" s="67">
        <v>0.24199999999999999</v>
      </c>
      <c r="AY303" s="67">
        <v>0.23899999999999999</v>
      </c>
      <c r="AZ303" s="67">
        <v>0.26400000000000001</v>
      </c>
      <c r="BA303" s="67">
        <v>0.27500000000000002</v>
      </c>
      <c r="BB303" s="14"/>
      <c r="BC303" s="14"/>
      <c r="BD303" s="28"/>
      <c r="BE303" s="28"/>
      <c r="BF303" s="14"/>
      <c r="BG303" s="14"/>
      <c r="BH303" s="14"/>
      <c r="BI303" s="14"/>
    </row>
    <row r="304" spans="1:61">
      <c r="A304" s="14"/>
      <c r="B304" s="14"/>
      <c r="C304" s="14" t="s">
        <v>90</v>
      </c>
      <c r="D304" s="14"/>
      <c r="E304" s="14"/>
      <c r="F304" s="14"/>
      <c r="G304" s="14"/>
      <c r="H304" s="14"/>
      <c r="I304" s="14"/>
      <c r="J304" s="14"/>
      <c r="K304" s="14"/>
      <c r="L304" s="14"/>
      <c r="M304" s="14"/>
      <c r="N304" s="14"/>
      <c r="O304" s="14"/>
      <c r="P304" s="14"/>
      <c r="Q304" s="14"/>
      <c r="R304" s="14"/>
      <c r="S304" s="14"/>
      <c r="T304" s="64">
        <v>0.96599999999999997</v>
      </c>
      <c r="U304" s="64">
        <v>0.96499999999999997</v>
      </c>
      <c r="V304" s="64">
        <v>0.95699999999999996</v>
      </c>
      <c r="W304" s="64">
        <v>0.96</v>
      </c>
      <c r="X304" s="64">
        <v>0.95899999999999996</v>
      </c>
      <c r="Y304" s="64">
        <v>0.96199999999999997</v>
      </c>
      <c r="Z304" s="64">
        <v>0.96399999999999997</v>
      </c>
      <c r="AA304" s="64">
        <v>0.96699999999999997</v>
      </c>
      <c r="AB304" s="64">
        <v>0.96499999999999997</v>
      </c>
      <c r="AC304" s="64">
        <v>0.96399999999999997</v>
      </c>
      <c r="AD304" s="64">
        <v>0.96599999999999997</v>
      </c>
      <c r="AE304" s="64">
        <v>0.96199999999999997</v>
      </c>
      <c r="AF304" s="64">
        <v>0.95599999999999996</v>
      </c>
      <c r="AG304" s="64">
        <v>0.95099999999999996</v>
      </c>
      <c r="AH304" s="64">
        <v>0.94</v>
      </c>
      <c r="AI304" s="64">
        <v>0.94</v>
      </c>
      <c r="AJ304" s="64">
        <v>0.93600000000000005</v>
      </c>
      <c r="AK304" s="64">
        <v>0.93500000000000005</v>
      </c>
      <c r="AL304" s="64">
        <v>0.92800000000000005</v>
      </c>
      <c r="AM304" s="64">
        <v>0.91900000000000004</v>
      </c>
      <c r="AN304" s="64">
        <v>0.91900000000000004</v>
      </c>
      <c r="AO304" s="64">
        <v>0.91800000000000004</v>
      </c>
      <c r="AP304" s="64">
        <v>0.91800000000000004</v>
      </c>
      <c r="AQ304" s="64">
        <v>0.92</v>
      </c>
      <c r="AR304" s="64">
        <v>0.92300000000000004</v>
      </c>
      <c r="AS304" s="64">
        <v>0.94299999999999995</v>
      </c>
      <c r="AT304" s="64">
        <v>0.95799999999999996</v>
      </c>
      <c r="AU304" s="64">
        <v>0.95599999999999996</v>
      </c>
      <c r="AV304" s="67">
        <v>0.94899999999999995</v>
      </c>
      <c r="AW304" s="67">
        <v>0.94299999999999995</v>
      </c>
      <c r="AX304" s="67">
        <v>0.93700000000000006</v>
      </c>
      <c r="AY304" s="67">
        <v>0.93899999999999995</v>
      </c>
      <c r="AZ304" s="67">
        <v>0.94199999999999995</v>
      </c>
      <c r="BA304" s="67">
        <v>0.94699999999999995</v>
      </c>
      <c r="BB304" s="14"/>
      <c r="BC304" s="14"/>
      <c r="BD304" s="28"/>
      <c r="BE304" s="28"/>
      <c r="BF304" s="14"/>
      <c r="BG304" s="14"/>
      <c r="BH304" s="14"/>
      <c r="BI304" s="14"/>
    </row>
    <row r="305" spans="1:61">
      <c r="A305" s="14"/>
      <c r="B305" s="14" t="s">
        <v>228</v>
      </c>
      <c r="C305" s="14" t="s">
        <v>224</v>
      </c>
      <c r="D305" s="14"/>
      <c r="E305" s="14"/>
      <c r="F305" s="14"/>
      <c r="G305" s="14"/>
      <c r="H305" s="14"/>
      <c r="I305" s="14"/>
      <c r="J305" s="14"/>
      <c r="K305" s="14"/>
      <c r="L305" s="14"/>
      <c r="M305" s="14"/>
      <c r="N305" s="14"/>
      <c r="O305" s="14"/>
      <c r="P305" s="14"/>
      <c r="Q305" s="14"/>
      <c r="R305" s="14"/>
      <c r="S305" s="14"/>
      <c r="T305" s="64">
        <v>0.98</v>
      </c>
      <c r="U305" s="64">
        <v>0.98</v>
      </c>
      <c r="V305" s="64">
        <v>0.98099999999999998</v>
      </c>
      <c r="W305" s="64">
        <v>0.98299999999999998</v>
      </c>
      <c r="X305" s="64">
        <v>0.98299999999999998</v>
      </c>
      <c r="Y305" s="64">
        <v>0.98299999999999998</v>
      </c>
      <c r="Z305" s="64">
        <v>0.98599999999999999</v>
      </c>
      <c r="AA305" s="64">
        <v>0.98799999999999999</v>
      </c>
      <c r="AB305" s="64">
        <v>0.99199999999999999</v>
      </c>
      <c r="AC305" s="64">
        <v>0.79400000000000004</v>
      </c>
      <c r="AD305" s="64">
        <v>0.76600000000000001</v>
      </c>
      <c r="AE305" s="64">
        <v>0.98599999999999999</v>
      </c>
      <c r="AF305" s="64">
        <v>0.98</v>
      </c>
      <c r="AG305" s="64">
        <v>0.98199999999999998</v>
      </c>
      <c r="AH305" s="64">
        <v>0.98</v>
      </c>
      <c r="AI305" s="64">
        <v>0.98</v>
      </c>
      <c r="AJ305" s="64">
        <v>0.97599999999999998</v>
      </c>
      <c r="AK305" s="64">
        <v>0.97199999999999998</v>
      </c>
      <c r="AL305" s="64">
        <v>0.97399999999999998</v>
      </c>
      <c r="AM305" s="64">
        <v>0.97299999999999998</v>
      </c>
      <c r="AN305" s="64">
        <v>0.98299999999999998</v>
      </c>
      <c r="AO305" s="64">
        <v>0.98199999999999998</v>
      </c>
      <c r="AP305" s="64">
        <v>0.98199999999999998</v>
      </c>
      <c r="AQ305" s="64">
        <v>0.98299999999999998</v>
      </c>
      <c r="AR305" s="64">
        <v>0.98599999999999999</v>
      </c>
      <c r="AS305" s="64">
        <v>0.98699999999999999</v>
      </c>
      <c r="AT305" s="64">
        <v>0.99</v>
      </c>
      <c r="AU305" s="64">
        <v>0.98799999999999999</v>
      </c>
      <c r="AV305" s="67">
        <v>0.98699999999999999</v>
      </c>
      <c r="AW305" s="67">
        <v>0.98599999999999999</v>
      </c>
      <c r="AX305" s="67">
        <v>0.98599999999999999</v>
      </c>
      <c r="AY305" s="67">
        <v>0.98799999999999999</v>
      </c>
      <c r="AZ305" s="67">
        <v>0.98899999999999999</v>
      </c>
      <c r="BA305" s="67">
        <v>0.99099999999999999</v>
      </c>
      <c r="BB305" s="14"/>
      <c r="BC305" s="14"/>
      <c r="BD305" s="28"/>
      <c r="BE305" s="28"/>
      <c r="BF305" s="14"/>
      <c r="BG305" s="14"/>
      <c r="BH305" s="14"/>
      <c r="BI305" s="14"/>
    </row>
    <row r="306" spans="1:61">
      <c r="A306" s="14"/>
      <c r="B306" s="14"/>
      <c r="C306" s="14" t="s">
        <v>225</v>
      </c>
      <c r="D306" s="14"/>
      <c r="E306" s="14"/>
      <c r="F306" s="14"/>
      <c r="G306" s="14"/>
      <c r="H306" s="14"/>
      <c r="I306" s="14"/>
      <c r="J306" s="14"/>
      <c r="K306" s="14"/>
      <c r="L306" s="14"/>
      <c r="M306" s="14"/>
      <c r="N306" s="14"/>
      <c r="O306" s="14"/>
      <c r="P306" s="14"/>
      <c r="Q306" s="14"/>
      <c r="R306" s="14"/>
      <c r="S306" s="14"/>
      <c r="T306" s="64">
        <v>0.36699999999999999</v>
      </c>
      <c r="U306" s="64">
        <v>0.44</v>
      </c>
      <c r="V306" s="64">
        <v>0.42</v>
      </c>
      <c r="W306" s="64">
        <v>0.48099999999999998</v>
      </c>
      <c r="X306" s="64">
        <v>0.40400000000000003</v>
      </c>
      <c r="Y306" s="64">
        <v>0.376</v>
      </c>
      <c r="Z306" s="64">
        <v>0.438</v>
      </c>
      <c r="AA306" s="64">
        <v>0.46200000000000002</v>
      </c>
      <c r="AB306" s="64">
        <v>0.38500000000000001</v>
      </c>
      <c r="AC306" s="64">
        <v>0.41299999999999998</v>
      </c>
      <c r="AD306" s="64">
        <v>0.32200000000000001</v>
      </c>
      <c r="AE306" s="64">
        <v>0.32100000000000001</v>
      </c>
      <c r="AF306" s="64">
        <v>0.38200000000000001</v>
      </c>
      <c r="AG306" s="64">
        <v>0.42499999999999999</v>
      </c>
      <c r="AH306" s="64">
        <v>0.34499999999999997</v>
      </c>
      <c r="AI306" s="64">
        <v>0.34899999999999998</v>
      </c>
      <c r="AJ306" s="64">
        <v>0.3</v>
      </c>
      <c r="AK306" s="64">
        <v>0.27100000000000002</v>
      </c>
      <c r="AL306" s="64">
        <v>0.25700000000000001</v>
      </c>
      <c r="AM306" s="64">
        <v>0.28799999999999998</v>
      </c>
      <c r="AN306" s="64">
        <v>0.32400000000000001</v>
      </c>
      <c r="AO306" s="64">
        <v>0.17299999999999999</v>
      </c>
      <c r="AP306" s="64">
        <v>0.217</v>
      </c>
      <c r="AQ306" s="64">
        <v>0.247</v>
      </c>
      <c r="AR306" s="64">
        <v>0.217</v>
      </c>
      <c r="AS306" s="64">
        <v>0.25</v>
      </c>
      <c r="AT306" s="64">
        <v>0.41</v>
      </c>
      <c r="AU306" s="64">
        <v>0.32400000000000001</v>
      </c>
      <c r="AV306" s="67">
        <v>0.35599999999999998</v>
      </c>
      <c r="AW306" s="67">
        <v>0.34399999999999997</v>
      </c>
      <c r="AX306" s="67">
        <v>0.33500000000000002</v>
      </c>
      <c r="AY306" s="67">
        <v>0.33700000000000002</v>
      </c>
      <c r="AZ306" s="67">
        <v>0.34899999999999998</v>
      </c>
      <c r="BA306" s="67">
        <v>0.34399999999999997</v>
      </c>
      <c r="BB306" s="14"/>
      <c r="BC306" s="14"/>
      <c r="BD306" s="28"/>
      <c r="BE306" s="28"/>
      <c r="BF306" s="14"/>
      <c r="BG306" s="14"/>
      <c r="BH306" s="14"/>
      <c r="BI306" s="14"/>
    </row>
    <row r="307" spans="1:61">
      <c r="A307" s="14"/>
      <c r="B307" s="14"/>
      <c r="C307" s="14" t="s">
        <v>90</v>
      </c>
      <c r="D307" s="14"/>
      <c r="E307" s="14"/>
      <c r="F307" s="14"/>
      <c r="G307" s="14"/>
      <c r="H307" s="14"/>
      <c r="I307" s="14"/>
      <c r="J307" s="14"/>
      <c r="K307" s="14"/>
      <c r="L307" s="14"/>
      <c r="M307" s="14"/>
      <c r="N307" s="14"/>
      <c r="O307" s="14"/>
      <c r="P307" s="14"/>
      <c r="Q307" s="14"/>
      <c r="R307" s="14"/>
      <c r="S307" s="14"/>
      <c r="T307" s="64">
        <v>0.96899999999999997</v>
      </c>
      <c r="U307" s="64">
        <v>0.96399999999999997</v>
      </c>
      <c r="V307" s="64">
        <v>0.96299999999999997</v>
      </c>
      <c r="W307" s="64">
        <v>0.96599999999999997</v>
      </c>
      <c r="X307" s="64">
        <v>0.95899999999999996</v>
      </c>
      <c r="Y307" s="64">
        <v>0.96299999999999997</v>
      </c>
      <c r="Z307" s="64">
        <v>0.96699999999999997</v>
      </c>
      <c r="AA307" s="64">
        <v>0.97199999999999998</v>
      </c>
      <c r="AB307" s="64">
        <v>0.97599999999999998</v>
      </c>
      <c r="AC307" s="64">
        <v>0.78700000000000003</v>
      </c>
      <c r="AD307" s="64">
        <v>0.76</v>
      </c>
      <c r="AE307" s="64">
        <v>0.97499999999999998</v>
      </c>
      <c r="AF307" s="64">
        <v>0.96699999999999997</v>
      </c>
      <c r="AG307" s="64">
        <v>0.96499999999999997</v>
      </c>
      <c r="AH307" s="64">
        <v>0.96</v>
      </c>
      <c r="AI307" s="64">
        <v>0.95599999999999996</v>
      </c>
      <c r="AJ307" s="64">
        <v>0.94799999999999995</v>
      </c>
      <c r="AK307" s="64">
        <v>0.93500000000000005</v>
      </c>
      <c r="AL307" s="64">
        <v>0.93</v>
      </c>
      <c r="AM307" s="64">
        <v>0.92600000000000005</v>
      </c>
      <c r="AN307" s="64">
        <v>0.93500000000000005</v>
      </c>
      <c r="AO307" s="64">
        <v>0.93500000000000005</v>
      </c>
      <c r="AP307" s="64">
        <v>0.93799999999999994</v>
      </c>
      <c r="AQ307" s="64">
        <v>0.94099999999999995</v>
      </c>
      <c r="AR307" s="64">
        <v>0.94599999999999995</v>
      </c>
      <c r="AS307" s="64">
        <v>0.95299999999999996</v>
      </c>
      <c r="AT307" s="64">
        <v>0.96599999999999997</v>
      </c>
      <c r="AU307" s="64">
        <v>0.96899999999999997</v>
      </c>
      <c r="AV307" s="67">
        <v>0.97</v>
      </c>
      <c r="AW307" s="67">
        <v>0.96799999999999997</v>
      </c>
      <c r="AX307" s="67">
        <v>0.96599999999999997</v>
      </c>
      <c r="AY307" s="67">
        <v>0.96699999999999997</v>
      </c>
      <c r="AZ307" s="67">
        <v>0.96699999999999997</v>
      </c>
      <c r="BA307" s="67">
        <v>0.97099999999999997</v>
      </c>
      <c r="BB307" s="14"/>
      <c r="BC307" s="14"/>
      <c r="BD307" s="28"/>
      <c r="BE307" s="28"/>
      <c r="BF307" s="14"/>
      <c r="BG307" s="14"/>
      <c r="BH307" s="14"/>
      <c r="BI307" s="14"/>
    </row>
    <row r="308" spans="1:61">
      <c r="A308" s="14"/>
      <c r="B308" s="72" t="s">
        <v>229</v>
      </c>
      <c r="C308" s="72" t="s">
        <v>224</v>
      </c>
      <c r="D308" s="72"/>
      <c r="E308" s="72"/>
      <c r="F308" s="72"/>
      <c r="G308" s="72"/>
      <c r="H308" s="72"/>
      <c r="I308" s="72"/>
      <c r="J308" s="72"/>
      <c r="K308" s="72"/>
      <c r="L308" s="72"/>
      <c r="M308" s="72"/>
      <c r="N308" s="72"/>
      <c r="O308" s="72"/>
      <c r="P308" s="72"/>
      <c r="Q308" s="72"/>
      <c r="R308" s="72"/>
      <c r="S308" s="72"/>
      <c r="T308" s="66"/>
      <c r="U308" s="66"/>
      <c r="V308" s="89"/>
      <c r="W308" s="89"/>
      <c r="X308" s="89"/>
      <c r="Y308" s="64">
        <v>0.90400000000000003</v>
      </c>
      <c r="Z308" s="64">
        <v>0.90100000000000002</v>
      </c>
      <c r="AA308" s="64">
        <v>0.91500000000000004</v>
      </c>
      <c r="AB308" s="64">
        <v>0.92600000000000005</v>
      </c>
      <c r="AC308" s="64">
        <v>0.93300000000000005</v>
      </c>
      <c r="AD308" s="64">
        <v>0.93500000000000005</v>
      </c>
      <c r="AE308" s="64">
        <v>0.92900000000000005</v>
      </c>
      <c r="AF308" s="64">
        <v>0.92700000000000005</v>
      </c>
      <c r="AG308" s="64">
        <v>0.92200000000000004</v>
      </c>
      <c r="AH308" s="64">
        <v>0.91600000000000004</v>
      </c>
      <c r="AI308" s="64">
        <v>0.91900000000000004</v>
      </c>
      <c r="AJ308" s="64">
        <v>0.92200000000000004</v>
      </c>
      <c r="AK308" s="64">
        <v>0.92300000000000004</v>
      </c>
      <c r="AL308" s="64">
        <v>0.92500000000000004</v>
      </c>
      <c r="AM308" s="64">
        <v>0.92500000000000004</v>
      </c>
      <c r="AN308" s="64">
        <v>0.93</v>
      </c>
      <c r="AO308" s="64">
        <v>0.92600000000000005</v>
      </c>
      <c r="AP308" s="64">
        <v>0.92200000000000004</v>
      </c>
      <c r="AQ308" s="64">
        <v>0.92100000000000004</v>
      </c>
      <c r="AR308" s="64">
        <v>0.92100000000000004</v>
      </c>
      <c r="AS308" s="64">
        <v>0.92900000000000005</v>
      </c>
      <c r="AT308" s="64">
        <v>0.92900000000000005</v>
      </c>
      <c r="AU308" s="64">
        <v>0.92700000000000005</v>
      </c>
      <c r="AV308" s="67">
        <v>0.89900000000000002</v>
      </c>
      <c r="AW308" s="67">
        <v>0.89200000000000002</v>
      </c>
      <c r="AX308" s="67">
        <v>0.89500000000000002</v>
      </c>
      <c r="AY308" s="67">
        <v>0.90300000000000002</v>
      </c>
      <c r="AZ308" s="67">
        <v>0.90300000000000002</v>
      </c>
      <c r="BA308" s="67">
        <v>0.90700000000000003</v>
      </c>
      <c r="BB308" s="14"/>
      <c r="BC308" s="14"/>
      <c r="BD308" s="28"/>
      <c r="BE308" s="28"/>
      <c r="BF308" s="14"/>
      <c r="BG308" s="14"/>
      <c r="BH308" s="14"/>
      <c r="BI308" s="14"/>
    </row>
    <row r="309" spans="1:61">
      <c r="A309" s="14"/>
      <c r="B309" s="14"/>
      <c r="C309" s="14" t="s">
        <v>225</v>
      </c>
      <c r="D309" s="14"/>
      <c r="E309" s="14"/>
      <c r="F309" s="14"/>
      <c r="G309" s="14"/>
      <c r="H309" s="14"/>
      <c r="I309" s="14"/>
      <c r="J309" s="14"/>
      <c r="K309" s="14"/>
      <c r="L309" s="14"/>
      <c r="M309" s="14"/>
      <c r="N309" s="14"/>
      <c r="O309" s="14"/>
      <c r="P309" s="14"/>
      <c r="Q309" s="14"/>
      <c r="R309" s="14"/>
      <c r="S309" s="14"/>
      <c r="T309" s="66"/>
      <c r="U309" s="66"/>
      <c r="V309" s="89"/>
      <c r="W309" s="89"/>
      <c r="X309" s="89"/>
      <c r="Y309" s="64">
        <v>0.21</v>
      </c>
      <c r="Z309" s="64">
        <v>0.188</v>
      </c>
      <c r="AA309" s="64">
        <v>0.246</v>
      </c>
      <c r="AB309" s="64">
        <v>0.26500000000000001</v>
      </c>
      <c r="AC309" s="64">
        <v>0.26400000000000001</v>
      </c>
      <c r="AD309" s="64">
        <v>0.26500000000000001</v>
      </c>
      <c r="AE309" s="64">
        <v>0.28000000000000003</v>
      </c>
      <c r="AF309" s="64">
        <v>0.21199999999999999</v>
      </c>
      <c r="AG309" s="64">
        <v>0.21</v>
      </c>
      <c r="AH309" s="64">
        <v>0.188</v>
      </c>
      <c r="AI309" s="64">
        <v>0.187</v>
      </c>
      <c r="AJ309" s="79">
        <v>0.16800000000000001</v>
      </c>
      <c r="AK309" s="64">
        <v>0.19</v>
      </c>
      <c r="AL309" s="64">
        <v>0.152</v>
      </c>
      <c r="AM309" s="64">
        <v>0.14099999999999999</v>
      </c>
      <c r="AN309" s="64">
        <v>0.13700000000000001</v>
      </c>
      <c r="AO309" s="64">
        <v>0.14899999999999999</v>
      </c>
      <c r="AP309" s="64">
        <v>0.14199999999999999</v>
      </c>
      <c r="AQ309" s="64">
        <v>0.14199999999999999</v>
      </c>
      <c r="AR309" s="64">
        <v>0.14799999999999999</v>
      </c>
      <c r="AS309" s="64">
        <v>0.20200000000000001</v>
      </c>
      <c r="AT309" s="64">
        <v>0.218</v>
      </c>
      <c r="AU309" s="64">
        <v>0.222</v>
      </c>
      <c r="AV309" s="67">
        <v>0.183</v>
      </c>
      <c r="AW309" s="67">
        <v>0.18099999999999999</v>
      </c>
      <c r="AX309" s="67">
        <v>0.18</v>
      </c>
      <c r="AY309" s="67">
        <v>0.17499999999999999</v>
      </c>
      <c r="AZ309" s="67">
        <v>0.157</v>
      </c>
      <c r="BA309" s="67">
        <v>0.188</v>
      </c>
      <c r="BB309" s="14"/>
      <c r="BC309" s="14"/>
      <c r="BD309" s="28"/>
      <c r="BE309" s="28"/>
      <c r="BF309" s="14"/>
      <c r="BG309" s="14"/>
      <c r="BH309" s="14"/>
      <c r="BI309" s="14"/>
    </row>
    <row r="310" spans="1:61" ht="14.25" thickBot="1">
      <c r="A310" s="14"/>
      <c r="B310" s="14"/>
      <c r="C310" s="72" t="s">
        <v>90</v>
      </c>
      <c r="D310" s="72"/>
      <c r="E310" s="72"/>
      <c r="F310" s="72"/>
      <c r="G310" s="72"/>
      <c r="H310" s="72"/>
      <c r="I310" s="72"/>
      <c r="J310" s="72"/>
      <c r="K310" s="72"/>
      <c r="L310" s="72"/>
      <c r="M310" s="72"/>
      <c r="N310" s="72"/>
      <c r="O310" s="72"/>
      <c r="P310" s="72"/>
      <c r="Q310" s="72"/>
      <c r="R310" s="72"/>
      <c r="S310" s="72"/>
      <c r="T310" s="66"/>
      <c r="U310" s="66"/>
      <c r="V310" s="89"/>
      <c r="W310" s="89"/>
      <c r="X310" s="89"/>
      <c r="Y310" s="64">
        <v>0.76400000000000001</v>
      </c>
      <c r="Z310" s="64">
        <v>0.76100000000000001</v>
      </c>
      <c r="AA310" s="67">
        <v>0.77500000000000002</v>
      </c>
      <c r="AB310" s="64">
        <v>0.79400000000000004</v>
      </c>
      <c r="AC310" s="64">
        <v>0.80700000000000005</v>
      </c>
      <c r="AD310" s="64">
        <v>0.81799999999999995</v>
      </c>
      <c r="AE310" s="64">
        <v>0.82699999999999996</v>
      </c>
      <c r="AF310" s="64">
        <v>0.82299999999999995</v>
      </c>
      <c r="AG310" s="64">
        <v>0.80900000000000005</v>
      </c>
      <c r="AH310" s="64">
        <v>0.80400000000000005</v>
      </c>
      <c r="AI310" s="64">
        <v>0.79300000000000004</v>
      </c>
      <c r="AJ310" s="79">
        <v>0.78400000000000003</v>
      </c>
      <c r="AK310" s="64">
        <v>0.78100000000000003</v>
      </c>
      <c r="AL310" s="64">
        <v>0.77400000000000002</v>
      </c>
      <c r="AM310" s="64">
        <v>0.76400000000000001</v>
      </c>
      <c r="AN310" s="64">
        <v>0.77400000000000002</v>
      </c>
      <c r="AO310" s="64">
        <v>0.76900000000000002</v>
      </c>
      <c r="AP310" s="64">
        <v>0.76200000000000001</v>
      </c>
      <c r="AQ310" s="64">
        <v>0.75600000000000001</v>
      </c>
      <c r="AR310" s="64">
        <v>0.76100000000000001</v>
      </c>
      <c r="AS310" s="64">
        <v>0.77600000000000002</v>
      </c>
      <c r="AT310" s="64">
        <v>0.79700000000000004</v>
      </c>
      <c r="AU310" s="64">
        <v>0.79700000000000004</v>
      </c>
      <c r="AV310" s="67">
        <v>0.73299999999999998</v>
      </c>
      <c r="AW310" s="67">
        <v>0.72499999999999998</v>
      </c>
      <c r="AX310" s="67">
        <v>0.71299999999999997</v>
      </c>
      <c r="AY310" s="67">
        <v>0.71699999999999997</v>
      </c>
      <c r="AZ310" s="67">
        <v>0.73499999999999999</v>
      </c>
      <c r="BA310" s="67">
        <v>0.74</v>
      </c>
      <c r="BB310" s="14"/>
      <c r="BC310" s="14"/>
      <c r="BD310" s="28"/>
      <c r="BE310" s="28"/>
      <c r="BF310" s="14"/>
      <c r="BG310" s="14"/>
      <c r="BH310" s="14"/>
      <c r="BI310" s="14"/>
    </row>
    <row r="311" spans="1:61">
      <c r="A311" s="4" t="s">
        <v>230</v>
      </c>
      <c r="C311" s="19" t="s">
        <v>231</v>
      </c>
      <c r="D311" s="16"/>
      <c r="E311" s="2"/>
      <c r="F311" s="2"/>
      <c r="G311" s="2"/>
      <c r="H311" s="2"/>
      <c r="I311" s="2"/>
      <c r="V311" s="53"/>
      <c r="W311" s="53"/>
      <c r="X311" s="101"/>
      <c r="Y311" s="101"/>
      <c r="Z311" s="101"/>
      <c r="AA311" s="101"/>
      <c r="AB311" s="101"/>
      <c r="AC311" s="101"/>
      <c r="AD311" s="101"/>
      <c r="AE311" s="101"/>
      <c r="AF311" s="101"/>
      <c r="AG311" s="100"/>
      <c r="AH311" s="101"/>
      <c r="AI311" s="101"/>
      <c r="AJ311" s="101"/>
      <c r="AK311" s="101"/>
      <c r="AL311" s="100"/>
      <c r="AM311" s="101"/>
      <c r="AN311" s="101"/>
      <c r="AO311" s="34"/>
      <c r="AP311" s="34"/>
      <c r="AQ311" s="25"/>
      <c r="AR311" s="34"/>
      <c r="AS311" s="34"/>
      <c r="AT311" s="25"/>
      <c r="AU311" s="11"/>
      <c r="AV311" s="11"/>
      <c r="AX311" s="30"/>
      <c r="AY311" s="30"/>
    </row>
    <row r="312" spans="1:61">
      <c r="B312" s="12" t="s">
        <v>241</v>
      </c>
      <c r="C312" s="17" t="s">
        <v>242</v>
      </c>
      <c r="D312" s="18"/>
      <c r="E312" s="9"/>
      <c r="F312" s="9"/>
      <c r="G312" s="9"/>
      <c r="H312" s="9"/>
      <c r="I312" s="9"/>
      <c r="V312" s="53"/>
      <c r="W312" s="53"/>
      <c r="X312" s="91"/>
      <c r="Y312" s="91"/>
      <c r="Z312" s="91"/>
      <c r="AA312" s="91"/>
      <c r="AB312" s="91"/>
      <c r="AC312" s="91"/>
      <c r="AD312" s="91"/>
      <c r="AE312" s="91"/>
      <c r="AF312" s="91"/>
      <c r="AG312" s="90"/>
      <c r="AH312" s="91"/>
      <c r="AI312" s="91"/>
      <c r="AJ312" s="91"/>
      <c r="AK312" s="91"/>
      <c r="AL312" s="90"/>
      <c r="AM312" s="91"/>
      <c r="AN312" s="91"/>
      <c r="AO312" s="31"/>
      <c r="AP312" s="44"/>
      <c r="AQ312" s="44"/>
      <c r="AR312" s="22">
        <f>AR313</f>
        <v>15696447</v>
      </c>
      <c r="AS312" s="22">
        <f t="shared" ref="AS312:AZ312" si="83">AS313</f>
        <v>16279919</v>
      </c>
      <c r="AT312" s="22">
        <f t="shared" si="83"/>
        <v>17932150</v>
      </c>
      <c r="AU312" s="22">
        <f t="shared" si="83"/>
        <v>18425126</v>
      </c>
      <c r="AV312" s="22">
        <f t="shared" si="83"/>
        <v>18244388</v>
      </c>
      <c r="AW312" s="22">
        <f t="shared" si="83"/>
        <v>18248488</v>
      </c>
      <c r="AX312" s="22">
        <f t="shared" si="83"/>
        <v>17814097</v>
      </c>
      <c r="AY312" s="22">
        <f t="shared" si="83"/>
        <v>18187478</v>
      </c>
      <c r="AZ312" s="22">
        <f t="shared" si="83"/>
        <v>18197631</v>
      </c>
    </row>
    <row r="313" spans="1:61">
      <c r="B313" s="18"/>
      <c r="C313" s="12" t="s">
        <v>243</v>
      </c>
      <c r="D313" s="18"/>
      <c r="E313" s="9"/>
      <c r="F313" s="9"/>
      <c r="G313" s="9"/>
      <c r="H313" s="9"/>
      <c r="I313" s="9"/>
      <c r="V313" s="53"/>
      <c r="W313" s="53"/>
      <c r="X313" s="91"/>
      <c r="Y313" s="91"/>
      <c r="Z313" s="91"/>
      <c r="AA313" s="91"/>
      <c r="AB313" s="91"/>
      <c r="AC313" s="91"/>
      <c r="AD313" s="91"/>
      <c r="AE313" s="91"/>
      <c r="AF313" s="91"/>
      <c r="AG313" s="90"/>
      <c r="AH313" s="91"/>
      <c r="AI313" s="91"/>
      <c r="AJ313" s="91"/>
      <c r="AK313" s="91"/>
      <c r="AL313" s="90"/>
      <c r="AM313" s="91"/>
      <c r="AN313" s="91"/>
      <c r="AO313" s="31"/>
      <c r="AP313" s="22">
        <v>16250036</v>
      </c>
      <c r="AQ313" s="47">
        <f t="shared" ref="AQ313:AZ313" si="84">AQ46-AQ247</f>
        <v>15968167</v>
      </c>
      <c r="AR313" s="47">
        <f t="shared" si="84"/>
        <v>15696447</v>
      </c>
      <c r="AS313" s="47">
        <f t="shared" si="84"/>
        <v>16279919</v>
      </c>
      <c r="AT313" s="47">
        <f t="shared" si="84"/>
        <v>17932150</v>
      </c>
      <c r="AU313" s="47">
        <f t="shared" si="84"/>
        <v>18425126</v>
      </c>
      <c r="AV313" s="47">
        <f t="shared" si="84"/>
        <v>18244388</v>
      </c>
      <c r="AW313" s="47">
        <f t="shared" si="84"/>
        <v>18248488</v>
      </c>
      <c r="AX313" s="47">
        <f t="shared" si="84"/>
        <v>17814097</v>
      </c>
      <c r="AY313" s="47">
        <f t="shared" si="84"/>
        <v>18187478</v>
      </c>
      <c r="AZ313" s="47">
        <f t="shared" si="84"/>
        <v>18197631</v>
      </c>
    </row>
    <row r="314" spans="1:61">
      <c r="B314" s="18"/>
      <c r="C314" s="17" t="s">
        <v>244</v>
      </c>
      <c r="D314" s="18"/>
      <c r="E314" s="9"/>
      <c r="F314" s="9"/>
      <c r="G314" s="9"/>
      <c r="H314" s="9"/>
      <c r="I314" s="9"/>
      <c r="V314" s="53"/>
      <c r="W314" s="53"/>
      <c r="X314" s="91"/>
      <c r="Y314" s="91"/>
      <c r="Z314" s="91"/>
      <c r="AA314" s="91"/>
      <c r="AB314" s="91"/>
      <c r="AC314" s="91"/>
      <c r="AD314" s="91"/>
      <c r="AE314" s="91"/>
      <c r="AF314" s="91"/>
      <c r="AG314" s="90"/>
      <c r="AH314" s="91"/>
      <c r="AI314" s="91"/>
      <c r="AJ314" s="91"/>
      <c r="AK314" s="91"/>
      <c r="AL314" s="90"/>
      <c r="AM314" s="91"/>
      <c r="AN314" s="91"/>
      <c r="AO314" s="31"/>
      <c r="AP314" s="44"/>
      <c r="AQ314" s="90"/>
      <c r="AR314" s="45"/>
      <c r="AS314" s="45"/>
      <c r="AT314" s="22">
        <f>SUM(AT315:AT318)</f>
        <v>11112512</v>
      </c>
      <c r="AU314" s="22">
        <f t="shared" ref="AU314:AZ314" si="85">SUM(AU315:AU318)</f>
        <v>11536812</v>
      </c>
      <c r="AV314" s="22">
        <f t="shared" si="85"/>
        <v>11307229</v>
      </c>
      <c r="AW314" s="22">
        <f t="shared" si="85"/>
        <v>11084122</v>
      </c>
      <c r="AX314" s="22">
        <f t="shared" si="85"/>
        <v>10472459</v>
      </c>
      <c r="AY314" s="22">
        <f t="shared" si="85"/>
        <v>10612131</v>
      </c>
      <c r="AZ314" s="22">
        <f t="shared" si="85"/>
        <v>0</v>
      </c>
    </row>
    <row r="315" spans="1:61">
      <c r="B315" s="18"/>
      <c r="C315" s="12" t="s">
        <v>245</v>
      </c>
      <c r="D315" s="12" t="s">
        <v>246</v>
      </c>
      <c r="E315" s="15"/>
      <c r="F315" s="15"/>
      <c r="G315" s="15"/>
      <c r="H315" s="15"/>
      <c r="I315" s="15"/>
      <c r="V315" s="53"/>
      <c r="W315" s="53"/>
      <c r="X315" s="91"/>
      <c r="Y315" s="91"/>
      <c r="Z315" s="91"/>
      <c r="AA315" s="91"/>
      <c r="AB315" s="91"/>
      <c r="AC315" s="91"/>
      <c r="AD315" s="91"/>
      <c r="AE315" s="91"/>
      <c r="AF315" s="91"/>
      <c r="AG315" s="90"/>
      <c r="AH315" s="91"/>
      <c r="AI315" s="91"/>
      <c r="AJ315" s="91"/>
      <c r="AK315" s="91"/>
      <c r="AL315" s="90"/>
      <c r="AM315" s="91"/>
      <c r="AN315" s="91"/>
      <c r="AO315" s="31"/>
      <c r="AP315" s="22">
        <v>115947</v>
      </c>
      <c r="AQ315" s="22">
        <v>116801</v>
      </c>
      <c r="AR315" s="31">
        <v>138646</v>
      </c>
      <c r="AS315" s="31">
        <v>153030</v>
      </c>
      <c r="AT315" s="22">
        <v>167489</v>
      </c>
      <c r="AU315" s="22">
        <v>169799</v>
      </c>
      <c r="AV315" s="22">
        <v>173933</v>
      </c>
      <c r="AW315" s="39">
        <v>190121</v>
      </c>
      <c r="AX315" s="98">
        <v>175389</v>
      </c>
      <c r="AY315" s="98">
        <v>161379</v>
      </c>
      <c r="AZ315" s="38"/>
    </row>
    <row r="316" spans="1:61">
      <c r="B316" s="18"/>
      <c r="C316" s="12"/>
      <c r="D316" s="12" t="s">
        <v>247</v>
      </c>
      <c r="E316" s="15"/>
      <c r="F316" s="15"/>
      <c r="G316" s="15"/>
      <c r="H316" s="15"/>
      <c r="I316" s="15"/>
      <c r="V316" s="53"/>
      <c r="W316" s="53"/>
      <c r="X316" s="91"/>
      <c r="Y316" s="91"/>
      <c r="Z316" s="91"/>
      <c r="AA316" s="91"/>
      <c r="AB316" s="91"/>
      <c r="AC316" s="91"/>
      <c r="AD316" s="91"/>
      <c r="AE316" s="91"/>
      <c r="AF316" s="91"/>
      <c r="AG316" s="90"/>
      <c r="AH316" s="91"/>
      <c r="AI316" s="91"/>
      <c r="AJ316" s="91"/>
      <c r="AK316" s="91"/>
      <c r="AL316" s="90"/>
      <c r="AM316" s="91"/>
      <c r="AN316" s="91"/>
      <c r="AO316" s="31"/>
      <c r="AP316" s="22">
        <v>9058531</v>
      </c>
      <c r="AQ316" s="22">
        <v>8823168</v>
      </c>
      <c r="AR316" s="31">
        <v>8470237</v>
      </c>
      <c r="AS316" s="31">
        <v>8807631</v>
      </c>
      <c r="AT316" s="22">
        <v>10189268</v>
      </c>
      <c r="AU316" s="22">
        <v>10607020</v>
      </c>
      <c r="AV316" s="22">
        <v>10411066</v>
      </c>
      <c r="AW316" s="39">
        <v>10203611</v>
      </c>
      <c r="AX316" s="98">
        <v>9677347</v>
      </c>
      <c r="AY316" s="98">
        <v>9689000</v>
      </c>
      <c r="AZ316" s="38"/>
    </row>
    <row r="317" spans="1:61">
      <c r="B317" s="18"/>
      <c r="C317" s="12" t="s">
        <v>249</v>
      </c>
      <c r="D317" s="12" t="s">
        <v>246</v>
      </c>
      <c r="E317" s="15"/>
      <c r="F317" s="15"/>
      <c r="G317" s="15"/>
      <c r="H317" s="15"/>
      <c r="I317" s="15"/>
      <c r="V317" s="53"/>
      <c r="W317" s="53"/>
      <c r="X317" s="91"/>
      <c r="Y317" s="91"/>
      <c r="Z317" s="91"/>
      <c r="AA317" s="91"/>
      <c r="AB317" s="91"/>
      <c r="AC317" s="91"/>
      <c r="AD317" s="91"/>
      <c r="AE317" s="91"/>
      <c r="AF317" s="91"/>
      <c r="AG317" s="90"/>
      <c r="AH317" s="91"/>
      <c r="AI317" s="91"/>
      <c r="AJ317" s="91"/>
      <c r="AK317" s="91"/>
      <c r="AL317" s="90"/>
      <c r="AM317" s="91"/>
      <c r="AN317" s="91"/>
      <c r="AO317" s="31"/>
      <c r="AP317" s="22">
        <v>205490</v>
      </c>
      <c r="AQ317" s="22">
        <v>211264</v>
      </c>
      <c r="AR317" s="31">
        <v>214160</v>
      </c>
      <c r="AS317" s="31">
        <v>223149</v>
      </c>
      <c r="AT317" s="22">
        <v>223982</v>
      </c>
      <c r="AU317" s="22">
        <v>239737</v>
      </c>
      <c r="AV317" s="22">
        <v>220434</v>
      </c>
      <c r="AW317" s="39">
        <v>223220</v>
      </c>
      <c r="AX317" s="98">
        <v>229710</v>
      </c>
      <c r="AY317" s="98">
        <v>235065</v>
      </c>
      <c r="AZ317" s="38"/>
    </row>
    <row r="318" spans="1:61">
      <c r="B318" s="18"/>
      <c r="C318" s="12"/>
      <c r="D318" s="12" t="s">
        <v>248</v>
      </c>
      <c r="E318" s="15"/>
      <c r="F318" s="15"/>
      <c r="G318" s="15"/>
      <c r="H318" s="15"/>
      <c r="I318" s="15"/>
      <c r="V318" s="53"/>
      <c r="W318" s="53"/>
      <c r="X318" s="91"/>
      <c r="Y318" s="91"/>
      <c r="Z318" s="91"/>
      <c r="AA318" s="91"/>
      <c r="AB318" s="91"/>
      <c r="AC318" s="91"/>
      <c r="AD318" s="91"/>
      <c r="AE318" s="91"/>
      <c r="AF318" s="91"/>
      <c r="AG318" s="90"/>
      <c r="AH318" s="91"/>
      <c r="AI318" s="91"/>
      <c r="AJ318" s="91"/>
      <c r="AK318" s="91"/>
      <c r="AL318" s="90"/>
      <c r="AM318" s="91"/>
      <c r="AN318" s="91"/>
      <c r="AO318" s="31"/>
      <c r="AP318" s="22">
        <v>371235</v>
      </c>
      <c r="AQ318" s="22">
        <v>429886</v>
      </c>
      <c r="AR318" s="31">
        <v>355560</v>
      </c>
      <c r="AS318" s="31">
        <v>390125</v>
      </c>
      <c r="AT318" s="22">
        <v>531773</v>
      </c>
      <c r="AU318" s="22">
        <v>520256</v>
      </c>
      <c r="AV318" s="22">
        <v>501796</v>
      </c>
      <c r="AW318" s="39">
        <v>467170</v>
      </c>
      <c r="AX318" s="98">
        <v>390013</v>
      </c>
      <c r="AY318" s="98">
        <v>526687</v>
      </c>
      <c r="AZ318" s="38"/>
    </row>
    <row r="319" spans="1:61">
      <c r="B319" s="18"/>
      <c r="C319" s="12" t="s">
        <v>250</v>
      </c>
      <c r="D319" s="12" t="s">
        <v>251</v>
      </c>
      <c r="E319" s="15"/>
      <c r="F319" s="15"/>
      <c r="G319" s="15"/>
      <c r="H319" s="15"/>
      <c r="I319" s="15"/>
      <c r="V319" s="53"/>
      <c r="W319" s="53"/>
      <c r="X319" s="91"/>
      <c r="Y319" s="91"/>
      <c r="Z319" s="91"/>
      <c r="AA319" s="91"/>
      <c r="AB319" s="91"/>
      <c r="AC319" s="91"/>
      <c r="AD319" s="91"/>
      <c r="AE319" s="91"/>
      <c r="AF319" s="91"/>
      <c r="AG319" s="90"/>
      <c r="AH319" s="91"/>
      <c r="AI319" s="91"/>
      <c r="AJ319" s="91"/>
      <c r="AK319" s="91"/>
      <c r="AL319" s="90"/>
      <c r="AM319" s="91"/>
      <c r="AN319" s="91"/>
      <c r="AO319" s="31"/>
      <c r="AP319" s="22">
        <v>5810349</v>
      </c>
      <c r="AQ319" s="22">
        <v>5750784</v>
      </c>
      <c r="AR319" s="31">
        <v>5867036</v>
      </c>
      <c r="AS319" s="31">
        <v>6039706</v>
      </c>
      <c r="AT319" s="1">
        <v>6187794</v>
      </c>
      <c r="AU319" s="22">
        <v>6228202</v>
      </c>
      <c r="AV319" s="22">
        <v>6348621</v>
      </c>
      <c r="AW319" s="39">
        <v>6606070</v>
      </c>
      <c r="AX319" s="98">
        <v>6762505</v>
      </c>
      <c r="AY319" s="98">
        <v>6832503</v>
      </c>
      <c r="AZ319" s="38"/>
    </row>
    <row r="320" spans="1:61">
      <c r="B320" s="18"/>
      <c r="C320" s="12" t="s">
        <v>252</v>
      </c>
      <c r="D320" s="18" t="s">
        <v>90</v>
      </c>
      <c r="E320" s="9"/>
      <c r="F320" s="9"/>
      <c r="G320" s="9"/>
      <c r="H320" s="9"/>
      <c r="I320" s="9"/>
      <c r="V320" s="53"/>
      <c r="W320" s="53"/>
      <c r="X320" s="91"/>
      <c r="Y320" s="91"/>
      <c r="Z320" s="91"/>
      <c r="AA320" s="91"/>
      <c r="AB320" s="91"/>
      <c r="AC320" s="91"/>
      <c r="AD320" s="91"/>
      <c r="AE320" s="91"/>
      <c r="AF320" s="91"/>
      <c r="AG320" s="90"/>
      <c r="AH320" s="91"/>
      <c r="AI320" s="91"/>
      <c r="AJ320" s="91"/>
      <c r="AK320" s="91"/>
      <c r="AL320" s="90"/>
      <c r="AM320" s="91"/>
      <c r="AN320" s="91"/>
      <c r="AO320" s="31"/>
      <c r="AP320" s="22">
        <v>1654858</v>
      </c>
      <c r="AQ320" s="47">
        <f t="shared" ref="AQ320:AY320" si="86">AQ248</f>
        <v>1631628</v>
      </c>
      <c r="AR320" s="47">
        <f t="shared" si="86"/>
        <v>1641911</v>
      </c>
      <c r="AS320" s="47">
        <f t="shared" si="86"/>
        <v>1656130</v>
      </c>
      <c r="AT320" s="47">
        <f t="shared" si="86"/>
        <v>1633369</v>
      </c>
      <c r="AU320" s="47">
        <f t="shared" si="86"/>
        <v>1646287</v>
      </c>
      <c r="AV320" s="47">
        <f t="shared" si="86"/>
        <v>1661107</v>
      </c>
      <c r="AW320" s="47">
        <f t="shared" si="86"/>
        <v>1692167</v>
      </c>
      <c r="AX320" s="47">
        <f t="shared" si="86"/>
        <v>1719498</v>
      </c>
      <c r="AY320" s="39">
        <f t="shared" si="86"/>
        <v>1733590</v>
      </c>
      <c r="AZ320" s="38"/>
    </row>
    <row r="321" spans="2:52">
      <c r="B321" s="18"/>
      <c r="C321" s="12" t="s">
        <v>214</v>
      </c>
      <c r="D321" s="12" t="s">
        <v>253</v>
      </c>
      <c r="E321" s="15"/>
      <c r="F321" s="15"/>
      <c r="G321" s="15"/>
      <c r="H321" s="15"/>
      <c r="I321" s="15"/>
      <c r="V321" s="53"/>
      <c r="W321" s="53"/>
      <c r="X321" s="91"/>
      <c r="Y321" s="91"/>
      <c r="Z321" s="91"/>
      <c r="AA321" s="91"/>
      <c r="AB321" s="91"/>
      <c r="AC321" s="91"/>
      <c r="AD321" s="91"/>
      <c r="AE321" s="91"/>
      <c r="AF321" s="91"/>
      <c r="AG321" s="90"/>
      <c r="AH321" s="91"/>
      <c r="AI321" s="91"/>
      <c r="AJ321" s="91"/>
      <c r="AK321" s="91"/>
      <c r="AL321" s="90"/>
      <c r="AM321" s="91"/>
      <c r="AN321" s="91"/>
      <c r="AO321" s="31"/>
      <c r="AP321" s="22">
        <f t="shared" ref="AP321:AY321" si="87">AP263</f>
        <v>25603</v>
      </c>
      <c r="AQ321" s="22">
        <f t="shared" si="87"/>
        <v>35204</v>
      </c>
      <c r="AR321" s="22">
        <f t="shared" si="87"/>
        <v>2819</v>
      </c>
      <c r="AS321" s="22">
        <f t="shared" si="87"/>
        <v>26611</v>
      </c>
      <c r="AT321" s="31">
        <f t="shared" si="87"/>
        <v>36250</v>
      </c>
      <c r="AU321" s="31">
        <f t="shared" si="87"/>
        <v>48957</v>
      </c>
      <c r="AV321" s="31">
        <f t="shared" si="87"/>
        <v>58325</v>
      </c>
      <c r="AW321" s="31">
        <f t="shared" si="87"/>
        <v>34444</v>
      </c>
      <c r="AX321" s="31">
        <f t="shared" si="87"/>
        <v>39248</v>
      </c>
      <c r="AY321" s="31">
        <f t="shared" si="87"/>
        <v>48347</v>
      </c>
      <c r="AZ321" s="38"/>
    </row>
    <row r="322" spans="2:52">
      <c r="B322" s="12" t="s">
        <v>156</v>
      </c>
      <c r="C322" s="12" t="s">
        <v>70</v>
      </c>
      <c r="D322" s="12" t="s">
        <v>254</v>
      </c>
      <c r="E322" s="15"/>
      <c r="F322" s="15"/>
      <c r="G322" s="15"/>
      <c r="H322" s="15"/>
      <c r="I322" s="15"/>
      <c r="V322" s="53"/>
      <c r="W322" s="53"/>
      <c r="X322" s="91"/>
      <c r="Y322" s="91"/>
      <c r="Z322" s="91"/>
      <c r="AA322" s="91"/>
      <c r="AB322" s="91"/>
      <c r="AC322" s="91"/>
      <c r="AD322" s="91"/>
      <c r="AE322" s="91"/>
      <c r="AF322" s="91"/>
      <c r="AG322" s="90"/>
      <c r="AH322" s="91"/>
      <c r="AI322" s="91"/>
      <c r="AJ322" s="91"/>
      <c r="AK322" s="91"/>
      <c r="AL322" s="90"/>
      <c r="AM322" s="91"/>
      <c r="AN322" s="91"/>
      <c r="AO322" s="31"/>
      <c r="AP322" s="22">
        <v>837323</v>
      </c>
      <c r="AQ322" s="22">
        <v>817835</v>
      </c>
      <c r="AR322" s="22">
        <v>795319</v>
      </c>
      <c r="AS322" s="22">
        <v>696095</v>
      </c>
      <c r="AT322" s="22">
        <v>702587</v>
      </c>
      <c r="AU322" s="22">
        <v>351462</v>
      </c>
      <c r="AV322" s="22">
        <v>384528</v>
      </c>
      <c r="AW322" s="39">
        <v>310830</v>
      </c>
      <c r="AX322" s="98">
        <v>281214</v>
      </c>
      <c r="AY322" s="98">
        <v>276767</v>
      </c>
      <c r="AZ322" s="38"/>
    </row>
    <row r="323" spans="2:52">
      <c r="B323" s="12" t="s">
        <v>165</v>
      </c>
      <c r="C323" s="12" t="s">
        <v>70</v>
      </c>
      <c r="D323" s="12" t="s">
        <v>254</v>
      </c>
      <c r="E323" s="15"/>
      <c r="F323" s="15"/>
      <c r="G323" s="15"/>
      <c r="H323" s="15"/>
      <c r="I323" s="15"/>
      <c r="V323" s="53"/>
      <c r="W323" s="53"/>
      <c r="X323" s="91"/>
      <c r="Y323" s="91"/>
      <c r="Z323" s="91"/>
      <c r="AA323" s="91"/>
      <c r="AB323" s="91"/>
      <c r="AC323" s="91"/>
      <c r="AD323" s="91"/>
      <c r="AE323" s="91"/>
      <c r="AF323" s="91"/>
      <c r="AG323" s="90"/>
      <c r="AH323" s="91"/>
      <c r="AI323" s="91"/>
      <c r="AJ323" s="91"/>
      <c r="AK323" s="91"/>
      <c r="AL323" s="90"/>
      <c r="AM323" s="91"/>
      <c r="AN323" s="91"/>
      <c r="AO323" s="31"/>
      <c r="AP323" s="22">
        <v>837323</v>
      </c>
      <c r="AQ323" s="22">
        <f>AQ322</f>
        <v>817835</v>
      </c>
      <c r="AR323" s="22">
        <f t="shared" ref="AR323:AT323" si="88">AR322</f>
        <v>795319</v>
      </c>
      <c r="AS323" s="22">
        <f t="shared" si="88"/>
        <v>696095</v>
      </c>
      <c r="AT323" s="22">
        <f t="shared" si="88"/>
        <v>702587</v>
      </c>
      <c r="AU323" s="22">
        <v>351462</v>
      </c>
      <c r="AV323" s="22">
        <v>384528</v>
      </c>
      <c r="AW323" s="39">
        <v>310830</v>
      </c>
      <c r="AX323" s="98">
        <v>281214</v>
      </c>
      <c r="AY323" s="98">
        <v>276767</v>
      </c>
      <c r="AZ323" s="38"/>
    </row>
    <row r="324" spans="2:52">
      <c r="B324" s="12" t="s">
        <v>468</v>
      </c>
      <c r="C324" s="12" t="s">
        <v>469</v>
      </c>
      <c r="D324" s="12" t="s">
        <v>254</v>
      </c>
      <c r="E324" s="15"/>
      <c r="F324" s="15"/>
      <c r="G324" s="15"/>
      <c r="H324" s="15"/>
      <c r="I324" s="15"/>
      <c r="V324" s="53"/>
      <c r="W324" s="53"/>
      <c r="X324" s="91"/>
      <c r="Y324" s="91"/>
      <c r="Z324" s="91"/>
      <c r="AA324" s="91"/>
      <c r="AB324" s="91"/>
      <c r="AC324" s="91"/>
      <c r="AD324" s="91"/>
      <c r="AE324" s="91"/>
      <c r="AF324" s="91"/>
      <c r="AG324" s="90"/>
      <c r="AH324" s="91"/>
      <c r="AI324" s="91"/>
      <c r="AJ324" s="91"/>
      <c r="AK324" s="91"/>
      <c r="AL324" s="90"/>
      <c r="AM324" s="91"/>
      <c r="AN324" s="91"/>
      <c r="AO324" s="31"/>
      <c r="AP324" s="22">
        <v>759968</v>
      </c>
      <c r="AQ324" s="22">
        <v>705687</v>
      </c>
      <c r="AR324" s="22">
        <v>675157</v>
      </c>
      <c r="AS324" s="22">
        <v>553825</v>
      </c>
      <c r="AT324" s="22">
        <v>518144</v>
      </c>
      <c r="AU324" s="22">
        <v>308560</v>
      </c>
      <c r="AV324" s="22">
        <v>299911</v>
      </c>
      <c r="AW324" s="39">
        <v>297150</v>
      </c>
      <c r="AX324" s="98">
        <v>250741</v>
      </c>
      <c r="AY324" s="98">
        <v>260989</v>
      </c>
      <c r="AZ324" s="38"/>
    </row>
    <row r="325" spans="2:52">
      <c r="B325" s="12" t="s">
        <v>216</v>
      </c>
      <c r="C325" s="12" t="s">
        <v>255</v>
      </c>
      <c r="D325" s="12" t="s">
        <v>77</v>
      </c>
      <c r="E325" s="15"/>
      <c r="F325" s="15"/>
      <c r="G325" s="15"/>
      <c r="H325" s="15"/>
      <c r="I325" s="15"/>
      <c r="V325" s="53"/>
      <c r="W325" s="53"/>
      <c r="X325" s="91"/>
      <c r="Y325" s="91"/>
      <c r="Z325" s="91"/>
      <c r="AA325" s="91"/>
      <c r="AB325" s="91"/>
      <c r="AC325" s="91"/>
      <c r="AD325" s="91"/>
      <c r="AE325" s="91"/>
      <c r="AF325" s="91"/>
      <c r="AG325" s="90"/>
      <c r="AH325" s="91"/>
      <c r="AI325" s="91"/>
      <c r="AJ325" s="91"/>
      <c r="AK325" s="91"/>
      <c r="AL325" s="90"/>
      <c r="AM325" s="91"/>
      <c r="AN325" s="91"/>
      <c r="AO325" s="31"/>
      <c r="AP325" s="22">
        <v>1236</v>
      </c>
      <c r="AQ325" s="22">
        <v>0</v>
      </c>
      <c r="AR325" s="22">
        <v>0</v>
      </c>
      <c r="AS325" s="22">
        <v>0</v>
      </c>
      <c r="AT325" s="22">
        <v>0</v>
      </c>
      <c r="AU325" s="22">
        <v>0</v>
      </c>
      <c r="AV325" s="22">
        <v>0</v>
      </c>
      <c r="AW325" s="39">
        <v>0</v>
      </c>
      <c r="AX325" s="98">
        <v>0</v>
      </c>
      <c r="AY325" s="99">
        <v>0</v>
      </c>
      <c r="AZ325" s="38"/>
    </row>
    <row r="326" spans="2:52">
      <c r="B326" s="18"/>
      <c r="C326" s="18"/>
      <c r="D326" s="12" t="s">
        <v>78</v>
      </c>
      <c r="E326" s="15"/>
      <c r="F326" s="15"/>
      <c r="G326" s="15"/>
      <c r="H326" s="15"/>
      <c r="I326" s="15"/>
      <c r="V326" s="53"/>
      <c r="W326" s="53"/>
      <c r="X326" s="91"/>
      <c r="Y326" s="91"/>
      <c r="Z326" s="91"/>
      <c r="AA326" s="91"/>
      <c r="AB326" s="91"/>
      <c r="AC326" s="91"/>
      <c r="AD326" s="91"/>
      <c r="AE326" s="91"/>
      <c r="AF326" s="91"/>
      <c r="AG326" s="90"/>
      <c r="AH326" s="91"/>
      <c r="AI326" s="91"/>
      <c r="AJ326" s="91"/>
      <c r="AK326" s="91"/>
      <c r="AL326" s="90"/>
      <c r="AM326" s="91"/>
      <c r="AN326" s="91"/>
      <c r="AO326" s="31"/>
      <c r="AP326" s="22">
        <v>431914</v>
      </c>
      <c r="AQ326" s="22">
        <v>444521</v>
      </c>
      <c r="AR326" s="22">
        <v>460858</v>
      </c>
      <c r="AS326" s="22">
        <v>502125</v>
      </c>
      <c r="AT326" s="22">
        <v>504006</v>
      </c>
      <c r="AU326" s="22">
        <v>422558</v>
      </c>
      <c r="AV326" s="22">
        <v>391064</v>
      </c>
      <c r="AW326" s="39">
        <v>378145</v>
      </c>
      <c r="AX326" s="98">
        <v>424084</v>
      </c>
      <c r="AY326" s="99">
        <v>4636950</v>
      </c>
      <c r="AZ326" s="38"/>
    </row>
    <row r="327" spans="2:52">
      <c r="B327" s="18"/>
      <c r="C327" s="18"/>
      <c r="D327" s="12" t="s">
        <v>79</v>
      </c>
      <c r="E327" s="15"/>
      <c r="F327" s="15"/>
      <c r="G327" s="15"/>
      <c r="H327" s="15"/>
      <c r="I327" s="15"/>
      <c r="V327" s="53"/>
      <c r="W327" s="53"/>
      <c r="X327" s="91"/>
      <c r="Y327" s="91"/>
      <c r="Z327" s="91"/>
      <c r="AA327" s="91"/>
      <c r="AB327" s="91"/>
      <c r="AC327" s="91"/>
      <c r="AD327" s="91"/>
      <c r="AE327" s="91"/>
      <c r="AF327" s="91"/>
      <c r="AG327" s="90"/>
      <c r="AH327" s="91"/>
      <c r="AI327" s="91"/>
      <c r="AJ327" s="91"/>
      <c r="AK327" s="91"/>
      <c r="AL327" s="90"/>
      <c r="AM327" s="91"/>
      <c r="AN327" s="91"/>
      <c r="AO327" s="31"/>
      <c r="AP327" s="22">
        <v>27542</v>
      </c>
      <c r="AQ327" s="22">
        <v>78395</v>
      </c>
      <c r="AR327" s="22">
        <v>42880</v>
      </c>
      <c r="AS327" s="22">
        <v>35477</v>
      </c>
      <c r="AT327" s="22">
        <v>79778</v>
      </c>
      <c r="AU327" s="22">
        <v>24626</v>
      </c>
      <c r="AV327" s="22">
        <v>179003</v>
      </c>
      <c r="AW327" s="39">
        <v>522923</v>
      </c>
      <c r="AX327" s="98">
        <v>302786</v>
      </c>
      <c r="AY327" s="99">
        <v>380527</v>
      </c>
      <c r="AZ327" s="38"/>
    </row>
    <row r="328" spans="2:52">
      <c r="B328" s="18"/>
      <c r="C328" s="18"/>
      <c r="D328" s="12" t="s">
        <v>80</v>
      </c>
      <c r="E328" s="15"/>
      <c r="F328" s="15"/>
      <c r="G328" s="15"/>
      <c r="H328" s="15"/>
      <c r="I328" s="15"/>
      <c r="V328" s="53"/>
      <c r="W328" s="53"/>
      <c r="X328" s="91"/>
      <c r="Y328" s="91"/>
      <c r="Z328" s="91"/>
      <c r="AA328" s="91"/>
      <c r="AB328" s="91"/>
      <c r="AC328" s="91"/>
      <c r="AD328" s="91"/>
      <c r="AE328" s="91"/>
      <c r="AF328" s="91"/>
      <c r="AG328" s="90"/>
      <c r="AH328" s="91"/>
      <c r="AI328" s="91"/>
      <c r="AJ328" s="91"/>
      <c r="AK328" s="91"/>
      <c r="AL328" s="90"/>
      <c r="AM328" s="91"/>
      <c r="AN328" s="91"/>
      <c r="AO328" s="31"/>
      <c r="AP328" s="22">
        <v>26135</v>
      </c>
      <c r="AQ328" s="22">
        <v>18846</v>
      </c>
      <c r="AR328" s="22">
        <v>1123</v>
      </c>
      <c r="AS328" s="22">
        <v>0</v>
      </c>
      <c r="AT328" s="22">
        <v>786682</v>
      </c>
      <c r="AU328" s="22">
        <v>59447</v>
      </c>
      <c r="AV328" s="22">
        <v>115801</v>
      </c>
      <c r="AW328" s="39">
        <v>5694</v>
      </c>
      <c r="AX328" s="98">
        <v>154571</v>
      </c>
      <c r="AY328" s="99">
        <v>451734</v>
      </c>
      <c r="AZ328" s="38"/>
    </row>
    <row r="329" spans="2:52">
      <c r="B329" s="18"/>
      <c r="C329" s="18"/>
      <c r="D329" s="12" t="s">
        <v>81</v>
      </c>
      <c r="E329" s="15"/>
      <c r="F329" s="15"/>
      <c r="G329" s="15"/>
      <c r="H329" s="15"/>
      <c r="I329" s="15"/>
      <c r="V329" s="53"/>
      <c r="W329" s="53"/>
      <c r="X329" s="91"/>
      <c r="Y329" s="91"/>
      <c r="Z329" s="91"/>
      <c r="AA329" s="91"/>
      <c r="AB329" s="91"/>
      <c r="AC329" s="91"/>
      <c r="AD329" s="91"/>
      <c r="AE329" s="91"/>
      <c r="AF329" s="91"/>
      <c r="AG329" s="90"/>
      <c r="AH329" s="91"/>
      <c r="AI329" s="91"/>
      <c r="AJ329" s="91"/>
      <c r="AK329" s="91"/>
      <c r="AL329" s="90"/>
      <c r="AM329" s="91"/>
      <c r="AN329" s="91"/>
      <c r="AO329" s="31"/>
      <c r="AP329" s="22">
        <v>0</v>
      </c>
      <c r="AQ329" s="22">
        <v>0</v>
      </c>
      <c r="AR329" s="22">
        <v>0</v>
      </c>
      <c r="AS329" s="22">
        <v>0</v>
      </c>
      <c r="AT329" s="22">
        <v>0</v>
      </c>
      <c r="AU329" s="22">
        <v>0</v>
      </c>
      <c r="AV329" s="22">
        <v>0</v>
      </c>
      <c r="AW329" s="39">
        <v>0</v>
      </c>
      <c r="AX329" s="98">
        <v>0</v>
      </c>
      <c r="AY329" s="99">
        <v>0</v>
      </c>
      <c r="AZ329" s="38"/>
    </row>
    <row r="330" spans="2:52">
      <c r="B330" s="18"/>
      <c r="C330" s="18"/>
      <c r="D330" s="12" t="s">
        <v>82</v>
      </c>
      <c r="E330" s="15"/>
      <c r="F330" s="15"/>
      <c r="G330" s="15"/>
      <c r="H330" s="15"/>
      <c r="I330" s="15"/>
      <c r="V330" s="53"/>
      <c r="W330" s="53"/>
      <c r="X330" s="91"/>
      <c r="Y330" s="91"/>
      <c r="Z330" s="91"/>
      <c r="AA330" s="91"/>
      <c r="AB330" s="91"/>
      <c r="AC330" s="91"/>
      <c r="AD330" s="91"/>
      <c r="AE330" s="91"/>
      <c r="AF330" s="91"/>
      <c r="AG330" s="90"/>
      <c r="AH330" s="91"/>
      <c r="AI330" s="91"/>
      <c r="AJ330" s="91"/>
      <c r="AK330" s="91"/>
      <c r="AL330" s="90"/>
      <c r="AM330" s="91"/>
      <c r="AN330" s="91"/>
      <c r="AO330" s="31"/>
      <c r="AP330" s="22">
        <v>0</v>
      </c>
      <c r="AQ330" s="22">
        <v>9304</v>
      </c>
      <c r="AR330" s="22">
        <v>0</v>
      </c>
      <c r="AS330" s="22">
        <v>0</v>
      </c>
      <c r="AT330" s="22">
        <v>0</v>
      </c>
      <c r="AU330" s="22">
        <v>6840</v>
      </c>
      <c r="AV330" s="22">
        <v>0</v>
      </c>
      <c r="AW330" s="39">
        <v>3004</v>
      </c>
      <c r="AX330" s="98">
        <v>1551</v>
      </c>
      <c r="AY330" s="99">
        <v>0</v>
      </c>
      <c r="AZ330" s="38"/>
    </row>
    <row r="331" spans="2:52">
      <c r="B331" s="18"/>
      <c r="C331" s="18"/>
      <c r="D331" s="12" t="s">
        <v>83</v>
      </c>
      <c r="E331" s="15"/>
      <c r="F331" s="15"/>
      <c r="G331" s="15"/>
      <c r="H331" s="15"/>
      <c r="I331" s="15"/>
      <c r="V331" s="53"/>
      <c r="W331" s="53"/>
      <c r="X331" s="91"/>
      <c r="Y331" s="91"/>
      <c r="Z331" s="91"/>
      <c r="AA331" s="91"/>
      <c r="AB331" s="91"/>
      <c r="AC331" s="91"/>
      <c r="AD331" s="91"/>
      <c r="AE331" s="91"/>
      <c r="AF331" s="91"/>
      <c r="AG331" s="90"/>
      <c r="AH331" s="91"/>
      <c r="AI331" s="91"/>
      <c r="AJ331" s="91"/>
      <c r="AK331" s="91"/>
      <c r="AL331" s="90"/>
      <c r="AM331" s="91"/>
      <c r="AN331" s="91"/>
      <c r="AO331" s="31"/>
      <c r="AP331" s="22">
        <v>2597</v>
      </c>
      <c r="AQ331" s="22">
        <v>4255</v>
      </c>
      <c r="AR331" s="22">
        <v>3700</v>
      </c>
      <c r="AS331" s="22">
        <v>2302</v>
      </c>
      <c r="AT331" s="22">
        <v>1902</v>
      </c>
      <c r="AU331" s="22">
        <v>2980</v>
      </c>
      <c r="AV331" s="22">
        <v>500</v>
      </c>
      <c r="AW331" s="39">
        <v>500</v>
      </c>
      <c r="AX331" s="98">
        <v>500</v>
      </c>
      <c r="AY331" s="99">
        <v>500</v>
      </c>
      <c r="AZ331" s="38"/>
    </row>
    <row r="332" spans="2:52">
      <c r="B332" s="18"/>
      <c r="C332" s="18"/>
      <c r="D332" s="12" t="s">
        <v>84</v>
      </c>
      <c r="E332" s="15"/>
      <c r="F332" s="15"/>
      <c r="G332" s="15"/>
      <c r="H332" s="15"/>
      <c r="I332" s="15"/>
      <c r="V332" s="53"/>
      <c r="W332" s="53"/>
      <c r="X332" s="91"/>
      <c r="Y332" s="91"/>
      <c r="Z332" s="91"/>
      <c r="AA332" s="91"/>
      <c r="AB332" s="91"/>
      <c r="AC332" s="91"/>
      <c r="AD332" s="91"/>
      <c r="AE332" s="91"/>
      <c r="AF332" s="91"/>
      <c r="AG332" s="90"/>
      <c r="AH332" s="91"/>
      <c r="AI332" s="91"/>
      <c r="AJ332" s="91"/>
      <c r="AK332" s="91"/>
      <c r="AL332" s="90"/>
      <c r="AM332" s="91"/>
      <c r="AN332" s="91"/>
      <c r="AO332" s="31"/>
      <c r="AP332" s="22">
        <v>1522737</v>
      </c>
      <c r="AQ332" s="22">
        <v>1693377</v>
      </c>
      <c r="AR332" s="22">
        <v>1343145</v>
      </c>
      <c r="AS332" s="22">
        <v>4061670</v>
      </c>
      <c r="AT332" s="22">
        <v>3202490</v>
      </c>
      <c r="AU332" s="22">
        <v>3204588</v>
      </c>
      <c r="AV332" s="22">
        <v>4198629</v>
      </c>
      <c r="AW332" s="39">
        <v>3993664</v>
      </c>
      <c r="AX332" s="98">
        <v>3595379</v>
      </c>
      <c r="AY332" s="85">
        <v>2578550</v>
      </c>
    </row>
    <row r="333" spans="2:52">
      <c r="B333" s="18"/>
      <c r="C333" s="18"/>
      <c r="D333" s="12" t="s">
        <v>85</v>
      </c>
      <c r="E333" s="15"/>
      <c r="F333" s="15"/>
      <c r="G333" s="15"/>
      <c r="H333" s="15"/>
      <c r="I333" s="15"/>
      <c r="V333" s="53"/>
      <c r="W333" s="53"/>
      <c r="X333" s="91"/>
      <c r="Y333" s="91"/>
      <c r="Z333" s="91"/>
      <c r="AA333" s="91"/>
      <c r="AB333" s="91"/>
      <c r="AC333" s="91"/>
      <c r="AD333" s="91"/>
      <c r="AE333" s="91"/>
      <c r="AF333" s="91"/>
      <c r="AG333" s="90"/>
      <c r="AH333" s="91"/>
      <c r="AI333" s="91"/>
      <c r="AJ333" s="91"/>
      <c r="AK333" s="91"/>
      <c r="AL333" s="90"/>
      <c r="AM333" s="91"/>
      <c r="AN333" s="91"/>
      <c r="AO333" s="31"/>
      <c r="AP333" s="22">
        <v>14428</v>
      </c>
      <c r="AQ333" s="22">
        <v>24637</v>
      </c>
      <c r="AR333" s="22">
        <v>5596</v>
      </c>
      <c r="AS333" s="22">
        <v>18749</v>
      </c>
      <c r="AT333" s="22">
        <v>12634</v>
      </c>
      <c r="AU333" s="22">
        <v>9716</v>
      </c>
      <c r="AV333" s="22">
        <v>71446</v>
      </c>
      <c r="AW333" s="39">
        <v>55950</v>
      </c>
      <c r="AX333" s="98">
        <v>12174</v>
      </c>
      <c r="AY333" s="85">
        <v>12292</v>
      </c>
    </row>
    <row r="334" spans="2:52">
      <c r="B334" s="18"/>
      <c r="C334" s="18"/>
      <c r="D334" s="12" t="s">
        <v>86</v>
      </c>
      <c r="E334" s="15"/>
      <c r="F334" s="15"/>
      <c r="G334" s="15"/>
      <c r="H334" s="15"/>
      <c r="I334" s="15"/>
      <c r="V334" s="53"/>
      <c r="W334" s="53"/>
      <c r="X334" s="91"/>
      <c r="Y334" s="91"/>
      <c r="Z334" s="91"/>
      <c r="AA334" s="91"/>
      <c r="AB334" s="91"/>
      <c r="AC334" s="91"/>
      <c r="AD334" s="91"/>
      <c r="AE334" s="91"/>
      <c r="AF334" s="91"/>
      <c r="AG334" s="90"/>
      <c r="AH334" s="91"/>
      <c r="AI334" s="91"/>
      <c r="AJ334" s="91"/>
      <c r="AK334" s="91"/>
      <c r="AL334" s="90"/>
      <c r="AM334" s="91"/>
      <c r="AN334" s="91"/>
      <c r="AO334" s="31"/>
      <c r="AP334" s="22">
        <v>842308</v>
      </c>
      <c r="AQ334" s="22">
        <v>800920</v>
      </c>
      <c r="AR334" s="22">
        <v>206946</v>
      </c>
      <c r="AS334" s="22">
        <v>767459</v>
      </c>
      <c r="AT334" s="22">
        <v>954586</v>
      </c>
      <c r="AU334" s="22">
        <v>1170117</v>
      </c>
      <c r="AV334" s="22">
        <v>1051508</v>
      </c>
      <c r="AW334" s="39">
        <v>257148</v>
      </c>
      <c r="AX334" s="98">
        <v>344529</v>
      </c>
      <c r="AY334" s="85">
        <v>443789</v>
      </c>
    </row>
    <row r="335" spans="2:52">
      <c r="B335" s="18"/>
      <c r="C335" s="18"/>
      <c r="D335" s="12" t="s">
        <v>217</v>
      </c>
      <c r="E335" s="15"/>
      <c r="F335" s="15"/>
      <c r="G335" s="15"/>
      <c r="H335" s="15"/>
      <c r="I335" s="15"/>
      <c r="V335" s="53"/>
      <c r="W335" s="53"/>
      <c r="X335" s="91"/>
      <c r="Y335" s="91"/>
      <c r="Z335" s="91"/>
      <c r="AA335" s="91"/>
      <c r="AB335" s="91"/>
      <c r="AC335" s="91"/>
      <c r="AD335" s="91"/>
      <c r="AE335" s="91"/>
      <c r="AF335" s="91"/>
      <c r="AG335" s="90"/>
      <c r="AH335" s="91"/>
      <c r="AI335" s="91"/>
      <c r="AJ335" s="91"/>
      <c r="AK335" s="91"/>
      <c r="AL335" s="90"/>
      <c r="AM335" s="91"/>
      <c r="AN335" s="91"/>
      <c r="AO335" s="31"/>
      <c r="AP335" s="22">
        <v>0</v>
      </c>
      <c r="AQ335" s="22">
        <v>0</v>
      </c>
      <c r="AR335" s="22">
        <v>0</v>
      </c>
      <c r="AS335" s="22">
        <v>0</v>
      </c>
      <c r="AT335" s="22">
        <v>0</v>
      </c>
      <c r="AU335" s="22">
        <v>0</v>
      </c>
      <c r="AV335" s="22">
        <v>0</v>
      </c>
      <c r="AW335" s="39">
        <v>0</v>
      </c>
      <c r="AX335" s="98">
        <v>0</v>
      </c>
      <c r="AY335" s="85">
        <v>0</v>
      </c>
    </row>
    <row r="336" spans="2:52">
      <c r="B336" s="18"/>
      <c r="C336" s="18"/>
      <c r="D336" s="12" t="s">
        <v>74</v>
      </c>
      <c r="E336" s="15"/>
      <c r="F336" s="15"/>
      <c r="G336" s="15"/>
      <c r="H336" s="15"/>
      <c r="I336" s="15"/>
      <c r="V336" s="53"/>
      <c r="W336" s="53"/>
      <c r="X336" s="91"/>
      <c r="Y336" s="91"/>
      <c r="Z336" s="91"/>
      <c r="AA336" s="91"/>
      <c r="AB336" s="91"/>
      <c r="AC336" s="91"/>
      <c r="AD336" s="91"/>
      <c r="AE336" s="91"/>
      <c r="AF336" s="91"/>
      <c r="AG336" s="90"/>
      <c r="AH336" s="91"/>
      <c r="AI336" s="91"/>
      <c r="AJ336" s="91"/>
      <c r="AK336" s="91"/>
      <c r="AL336" s="90"/>
      <c r="AM336" s="91"/>
      <c r="AN336" s="91"/>
      <c r="AO336" s="31"/>
      <c r="AP336" s="22">
        <v>0</v>
      </c>
      <c r="AQ336" s="22">
        <v>0</v>
      </c>
      <c r="AR336" s="22">
        <v>0</v>
      </c>
      <c r="AS336" s="22">
        <v>0</v>
      </c>
      <c r="AT336" s="22">
        <v>0</v>
      </c>
      <c r="AU336" s="22">
        <v>0</v>
      </c>
      <c r="AV336" s="22">
        <v>0</v>
      </c>
      <c r="AW336" s="39">
        <v>0</v>
      </c>
      <c r="AX336" s="98">
        <v>0</v>
      </c>
      <c r="AY336" s="85">
        <v>0</v>
      </c>
    </row>
    <row r="337" spans="1:52">
      <c r="B337" s="18"/>
      <c r="C337" s="18"/>
      <c r="D337" s="12" t="s">
        <v>87</v>
      </c>
      <c r="E337" s="15"/>
      <c r="F337" s="15"/>
      <c r="G337" s="15"/>
      <c r="H337" s="15"/>
      <c r="I337" s="15"/>
      <c r="V337" s="53"/>
      <c r="W337" s="53"/>
      <c r="X337" s="91"/>
      <c r="Y337" s="91"/>
      <c r="Z337" s="91"/>
      <c r="AA337" s="91"/>
      <c r="AB337" s="91"/>
      <c r="AC337" s="91"/>
      <c r="AD337" s="91"/>
      <c r="AE337" s="91"/>
      <c r="AF337" s="91"/>
      <c r="AG337" s="90"/>
      <c r="AH337" s="91"/>
      <c r="AI337" s="91"/>
      <c r="AJ337" s="91"/>
      <c r="AK337" s="91"/>
      <c r="AL337" s="90"/>
      <c r="AM337" s="91"/>
      <c r="AN337" s="91"/>
      <c r="AO337" s="31"/>
      <c r="AP337" s="22">
        <v>17761</v>
      </c>
      <c r="AQ337" s="22">
        <v>17493</v>
      </c>
      <c r="AR337" s="22">
        <v>17225</v>
      </c>
      <c r="AS337" s="22">
        <v>16960</v>
      </c>
      <c r="AT337" s="22">
        <v>0</v>
      </c>
      <c r="AU337" s="22">
        <v>0</v>
      </c>
      <c r="AV337" s="22">
        <v>0</v>
      </c>
      <c r="AW337" s="39">
        <v>0</v>
      </c>
      <c r="AX337" s="98">
        <v>0</v>
      </c>
      <c r="AY337" s="85">
        <v>0</v>
      </c>
    </row>
    <row r="338" spans="1:52">
      <c r="B338" s="18"/>
      <c r="C338" s="18"/>
      <c r="D338" s="12" t="s">
        <v>160</v>
      </c>
      <c r="E338" s="15"/>
      <c r="F338" s="15"/>
      <c r="G338" s="15"/>
      <c r="H338" s="15"/>
      <c r="I338" s="15"/>
      <c r="V338" s="53"/>
      <c r="W338" s="53"/>
      <c r="X338" s="91"/>
      <c r="Y338" s="91"/>
      <c r="Z338" s="91"/>
      <c r="AA338" s="91"/>
      <c r="AB338" s="91"/>
      <c r="AC338" s="91"/>
      <c r="AD338" s="91"/>
      <c r="AE338" s="91"/>
      <c r="AF338" s="91"/>
      <c r="AG338" s="90"/>
      <c r="AH338" s="91"/>
      <c r="AI338" s="91"/>
      <c r="AJ338" s="91"/>
      <c r="AK338" s="91"/>
      <c r="AL338" s="90"/>
      <c r="AM338" s="91"/>
      <c r="AN338" s="91"/>
      <c r="AO338" s="31"/>
      <c r="AP338" s="22">
        <v>0</v>
      </c>
      <c r="AQ338" s="22">
        <v>0</v>
      </c>
      <c r="AR338" s="22">
        <v>0</v>
      </c>
      <c r="AS338" s="22">
        <v>0</v>
      </c>
      <c r="AT338" s="22">
        <v>0</v>
      </c>
      <c r="AU338" s="22">
        <v>0</v>
      </c>
      <c r="AV338" s="22">
        <v>0</v>
      </c>
      <c r="AW338" s="39">
        <v>0</v>
      </c>
      <c r="AX338" s="98">
        <v>0</v>
      </c>
      <c r="AY338" s="85">
        <v>0</v>
      </c>
    </row>
    <row r="339" spans="1:52">
      <c r="B339" s="18"/>
      <c r="C339" s="18"/>
      <c r="D339" s="12" t="s">
        <v>90</v>
      </c>
      <c r="E339" s="15"/>
      <c r="F339" s="15"/>
      <c r="G339" s="15"/>
      <c r="H339" s="15"/>
      <c r="I339" s="15"/>
      <c r="V339" s="53"/>
      <c r="W339" s="53"/>
      <c r="X339" s="91"/>
      <c r="Y339" s="91"/>
      <c r="Z339" s="91"/>
      <c r="AA339" s="91"/>
      <c r="AB339" s="91"/>
      <c r="AC339" s="91"/>
      <c r="AD339" s="91"/>
      <c r="AE339" s="91"/>
      <c r="AF339" s="91"/>
      <c r="AG339" s="90"/>
      <c r="AH339" s="91"/>
      <c r="AI339" s="91"/>
      <c r="AJ339" s="91"/>
      <c r="AK339" s="91"/>
      <c r="AL339" s="90"/>
      <c r="AM339" s="91"/>
      <c r="AN339" s="91"/>
      <c r="AO339" s="33"/>
      <c r="AP339" s="41">
        <f>SUM(AP325:AP338)</f>
        <v>2886658</v>
      </c>
      <c r="AQ339" s="41">
        <f t="shared" ref="AQ339:AX339" si="89">SUM(AQ325:AQ338)</f>
        <v>3091748</v>
      </c>
      <c r="AR339" s="41">
        <f t="shared" si="89"/>
        <v>2081473</v>
      </c>
      <c r="AS339" s="41">
        <f t="shared" si="89"/>
        <v>5404742</v>
      </c>
      <c r="AT339" s="33">
        <f t="shared" si="89"/>
        <v>5542078</v>
      </c>
      <c r="AU339" s="33">
        <f t="shared" si="89"/>
        <v>4900872</v>
      </c>
      <c r="AV339" s="33">
        <f t="shared" si="89"/>
        <v>6007951</v>
      </c>
      <c r="AW339" s="33">
        <f t="shared" si="89"/>
        <v>5217028</v>
      </c>
      <c r="AX339" s="33">
        <f t="shared" si="89"/>
        <v>4835574</v>
      </c>
      <c r="AY339" s="85">
        <v>8504342</v>
      </c>
    </row>
    <row r="340" spans="1:52">
      <c r="B340" s="12" t="s">
        <v>184</v>
      </c>
      <c r="C340" s="12" t="s">
        <v>256</v>
      </c>
      <c r="D340" s="12" t="s">
        <v>90</v>
      </c>
      <c r="E340" s="15"/>
      <c r="F340" s="15"/>
      <c r="G340" s="15"/>
      <c r="H340" s="15"/>
      <c r="I340" s="15"/>
      <c r="V340" s="53"/>
      <c r="W340" s="53"/>
      <c r="X340" s="91"/>
      <c r="Y340" s="91"/>
      <c r="Z340" s="91"/>
      <c r="AA340" s="91"/>
      <c r="AB340" s="91"/>
      <c r="AC340" s="91"/>
      <c r="AD340" s="91"/>
      <c r="AE340" s="91"/>
      <c r="AF340" s="91"/>
      <c r="AG340" s="90"/>
      <c r="AH340" s="91"/>
      <c r="AI340" s="91"/>
      <c r="AJ340" s="91"/>
      <c r="AK340" s="91"/>
      <c r="AL340" s="90"/>
      <c r="AM340" s="91"/>
      <c r="AN340" s="91"/>
      <c r="AO340" s="32"/>
      <c r="AP340" s="22">
        <v>2980962</v>
      </c>
      <c r="AQ340" s="22">
        <f>SUM(AQ341:AQ346)</f>
        <v>3185435</v>
      </c>
      <c r="AR340" s="22">
        <f t="shared" ref="AR340:AY340" si="90">SUM(AR341:AR346)</f>
        <v>3301841</v>
      </c>
      <c r="AS340" s="22">
        <f t="shared" si="90"/>
        <v>3425235</v>
      </c>
      <c r="AT340" s="22">
        <f t="shared" si="90"/>
        <v>3190176</v>
      </c>
      <c r="AU340" s="22">
        <f t="shared" si="90"/>
        <v>3160403</v>
      </c>
      <c r="AV340" s="22">
        <f t="shared" si="90"/>
        <v>3242940</v>
      </c>
      <c r="AW340" s="22">
        <f t="shared" si="90"/>
        <v>3537670</v>
      </c>
      <c r="AX340" s="22">
        <f t="shared" si="90"/>
        <v>3528538</v>
      </c>
      <c r="AY340" s="22">
        <f t="shared" si="90"/>
        <v>3633533</v>
      </c>
    </row>
    <row r="341" spans="1:52">
      <c r="B341" s="18"/>
      <c r="C341" s="12"/>
      <c r="D341" s="12" t="s">
        <v>257</v>
      </c>
      <c r="E341" s="15"/>
      <c r="F341" s="15"/>
      <c r="G341" s="15"/>
      <c r="H341" s="15"/>
      <c r="I341" s="15"/>
      <c r="V341" s="53"/>
      <c r="W341" s="53"/>
      <c r="X341" s="91"/>
      <c r="Y341" s="91"/>
      <c r="Z341" s="91"/>
      <c r="AA341" s="91"/>
      <c r="AB341" s="91"/>
      <c r="AC341" s="91"/>
      <c r="AD341" s="91"/>
      <c r="AE341" s="91"/>
      <c r="AF341" s="91"/>
      <c r="AG341" s="90"/>
      <c r="AH341" s="91"/>
      <c r="AI341" s="91"/>
      <c r="AJ341" s="91"/>
      <c r="AK341" s="91"/>
      <c r="AL341" s="90"/>
      <c r="AM341" s="91"/>
      <c r="AN341" s="91"/>
      <c r="AO341" s="31"/>
      <c r="AP341" s="22">
        <v>1020832</v>
      </c>
      <c r="AQ341" s="22">
        <v>918482</v>
      </c>
      <c r="AR341" s="22">
        <v>900857</v>
      </c>
      <c r="AS341" s="22">
        <v>814593</v>
      </c>
      <c r="AT341" s="22">
        <v>716982</v>
      </c>
      <c r="AU341" s="22">
        <v>690877</v>
      </c>
      <c r="AV341" s="22">
        <v>721074</v>
      </c>
      <c r="AW341" s="39">
        <v>609219</v>
      </c>
      <c r="AX341" s="98">
        <v>437531</v>
      </c>
      <c r="AY341" s="98">
        <v>457970</v>
      </c>
      <c r="AZ341" s="38"/>
    </row>
    <row r="342" spans="1:52">
      <c r="B342" s="18"/>
      <c r="C342" s="12"/>
      <c r="D342" s="12" t="s">
        <v>258</v>
      </c>
      <c r="E342" s="15"/>
      <c r="F342" s="15"/>
      <c r="G342" s="15"/>
      <c r="H342" s="15"/>
      <c r="I342" s="15"/>
      <c r="V342" s="53"/>
      <c r="W342" s="53"/>
      <c r="X342" s="91"/>
      <c r="Y342" s="91"/>
      <c r="Z342" s="91"/>
      <c r="AA342" s="91"/>
      <c r="AB342" s="91"/>
      <c r="AC342" s="91"/>
      <c r="AD342" s="91"/>
      <c r="AE342" s="91"/>
      <c r="AF342" s="91"/>
      <c r="AG342" s="90"/>
      <c r="AH342" s="91"/>
      <c r="AI342" s="91"/>
      <c r="AJ342" s="91"/>
      <c r="AK342" s="91"/>
      <c r="AL342" s="90"/>
      <c r="AM342" s="91"/>
      <c r="AN342" s="91"/>
      <c r="AO342" s="31"/>
      <c r="AP342" s="22">
        <v>92460</v>
      </c>
      <c r="AQ342" s="22">
        <v>90049</v>
      </c>
      <c r="AR342" s="22">
        <v>86873</v>
      </c>
      <c r="AS342" s="22">
        <v>85112</v>
      </c>
      <c r="AT342" s="22">
        <v>89040</v>
      </c>
      <c r="AU342" s="22">
        <v>90471</v>
      </c>
      <c r="AV342" s="22">
        <v>86279</v>
      </c>
      <c r="AW342" s="39">
        <v>86605</v>
      </c>
      <c r="AX342" s="98">
        <v>67904</v>
      </c>
      <c r="AY342" s="98">
        <v>67231</v>
      </c>
      <c r="AZ342" s="38"/>
    </row>
    <row r="343" spans="1:52">
      <c r="B343" s="18"/>
      <c r="C343" s="12"/>
      <c r="D343" s="12" t="s">
        <v>260</v>
      </c>
      <c r="E343" s="15"/>
      <c r="F343" s="15"/>
      <c r="G343" s="15"/>
      <c r="H343" s="15"/>
      <c r="I343" s="15"/>
      <c r="V343" s="53"/>
      <c r="W343" s="53"/>
      <c r="X343" s="91"/>
      <c r="Y343" s="91"/>
      <c r="Z343" s="91"/>
      <c r="AA343" s="91"/>
      <c r="AB343" s="91"/>
      <c r="AC343" s="91"/>
      <c r="AD343" s="91"/>
      <c r="AE343" s="91"/>
      <c r="AF343" s="91"/>
      <c r="AG343" s="90"/>
      <c r="AH343" s="91"/>
      <c r="AI343" s="91"/>
      <c r="AJ343" s="91"/>
      <c r="AK343" s="91"/>
      <c r="AL343" s="90"/>
      <c r="AM343" s="91"/>
      <c r="AN343" s="91"/>
      <c r="AO343" s="31"/>
      <c r="AP343" s="22">
        <v>19214</v>
      </c>
      <c r="AQ343" s="22">
        <v>22043</v>
      </c>
      <c r="AR343" s="22">
        <v>18679</v>
      </c>
      <c r="AS343" s="22">
        <v>16583</v>
      </c>
      <c r="AT343" s="22">
        <v>16901</v>
      </c>
      <c r="AU343" s="22">
        <v>19235</v>
      </c>
      <c r="AV343" s="22">
        <v>13326</v>
      </c>
      <c r="AW343" s="39">
        <v>18029</v>
      </c>
      <c r="AX343" s="98">
        <v>15298</v>
      </c>
      <c r="AY343" s="98">
        <v>19143</v>
      </c>
      <c r="AZ343" s="38"/>
    </row>
    <row r="344" spans="1:52">
      <c r="B344" s="18"/>
      <c r="C344" s="12"/>
      <c r="D344" s="12" t="s">
        <v>259</v>
      </c>
      <c r="E344" s="15"/>
      <c r="F344" s="15"/>
      <c r="G344" s="15"/>
      <c r="H344" s="15"/>
      <c r="I344" s="15"/>
      <c r="V344" s="53"/>
      <c r="W344" s="53"/>
      <c r="X344" s="91"/>
      <c r="Y344" s="91"/>
      <c r="Z344" s="91"/>
      <c r="AA344" s="91"/>
      <c r="AB344" s="91"/>
      <c r="AC344" s="91"/>
      <c r="AD344" s="91"/>
      <c r="AE344" s="91"/>
      <c r="AF344" s="91"/>
      <c r="AG344" s="90"/>
      <c r="AH344" s="91"/>
      <c r="AI344" s="91"/>
      <c r="AJ344" s="91"/>
      <c r="AK344" s="91"/>
      <c r="AL344" s="90"/>
      <c r="AM344" s="91"/>
      <c r="AN344" s="91"/>
      <c r="AO344" s="32"/>
      <c r="AP344" s="44"/>
      <c r="AQ344" s="44"/>
      <c r="AR344" s="44"/>
      <c r="AS344" s="44"/>
      <c r="AT344" s="22">
        <v>1829</v>
      </c>
      <c r="AU344" s="22">
        <v>472</v>
      </c>
      <c r="AV344" s="22">
        <v>505</v>
      </c>
      <c r="AW344" s="39">
        <v>474</v>
      </c>
      <c r="AX344" s="98">
        <v>227</v>
      </c>
      <c r="AY344" s="98">
        <v>227</v>
      </c>
      <c r="AZ344" s="38"/>
    </row>
    <row r="345" spans="1:52">
      <c r="B345" s="18"/>
      <c r="C345" s="12"/>
      <c r="D345" s="12" t="s">
        <v>185</v>
      </c>
      <c r="E345" s="15"/>
      <c r="F345" s="15"/>
      <c r="G345" s="15"/>
      <c r="H345" s="15"/>
      <c r="I345" s="15"/>
      <c r="V345" s="53"/>
      <c r="W345" s="53"/>
      <c r="X345" s="91"/>
      <c r="Y345" s="91"/>
      <c r="Z345" s="91"/>
      <c r="AA345" s="91"/>
      <c r="AB345" s="91"/>
      <c r="AC345" s="91"/>
      <c r="AD345" s="91"/>
      <c r="AE345" s="91"/>
      <c r="AF345" s="91"/>
      <c r="AG345" s="90"/>
      <c r="AH345" s="91"/>
      <c r="AI345" s="91"/>
      <c r="AJ345" s="91"/>
      <c r="AK345" s="91"/>
      <c r="AL345" s="90"/>
      <c r="AM345" s="91"/>
      <c r="AN345" s="91"/>
      <c r="AO345" s="31"/>
      <c r="AP345" s="22">
        <v>844000</v>
      </c>
      <c r="AQ345" s="22">
        <v>1082208</v>
      </c>
      <c r="AR345" s="22">
        <v>971447</v>
      </c>
      <c r="AS345" s="22">
        <v>1226175</v>
      </c>
      <c r="AT345" s="22">
        <v>1021114</v>
      </c>
      <c r="AU345" s="22">
        <v>1022536</v>
      </c>
      <c r="AV345" s="22">
        <v>765801</v>
      </c>
      <c r="AW345" s="39">
        <v>1107152</v>
      </c>
      <c r="AX345" s="98">
        <v>1261686</v>
      </c>
      <c r="AY345" s="98">
        <v>1251937</v>
      </c>
      <c r="AZ345" s="38"/>
    </row>
    <row r="346" spans="1:52">
      <c r="B346" s="18"/>
      <c r="C346" s="12"/>
      <c r="D346" s="12" t="s">
        <v>237</v>
      </c>
      <c r="E346" s="15"/>
      <c r="F346" s="15"/>
      <c r="G346" s="15"/>
      <c r="H346" s="15"/>
      <c r="I346" s="15"/>
      <c r="V346" s="53"/>
      <c r="W346" s="53"/>
      <c r="X346" s="91"/>
      <c r="Y346" s="91"/>
      <c r="Z346" s="91"/>
      <c r="AA346" s="91"/>
      <c r="AB346" s="91"/>
      <c r="AC346" s="91"/>
      <c r="AD346" s="91"/>
      <c r="AE346" s="91"/>
      <c r="AF346" s="91"/>
      <c r="AG346" s="90"/>
      <c r="AH346" s="91"/>
      <c r="AI346" s="91"/>
      <c r="AJ346" s="91"/>
      <c r="AK346" s="91"/>
      <c r="AL346" s="90"/>
      <c r="AM346" s="91"/>
      <c r="AN346" s="91"/>
      <c r="AO346" s="31"/>
      <c r="AP346" s="22">
        <v>1004456</v>
      </c>
      <c r="AQ346" s="22">
        <v>1072653</v>
      </c>
      <c r="AR346" s="22">
        <v>1323985</v>
      </c>
      <c r="AS346" s="22">
        <v>1282772</v>
      </c>
      <c r="AT346" s="22">
        <v>1344310</v>
      </c>
      <c r="AU346" s="22">
        <v>1336812</v>
      </c>
      <c r="AV346" s="22">
        <v>1655955</v>
      </c>
      <c r="AW346" s="39">
        <v>1716191</v>
      </c>
      <c r="AX346" s="98">
        <v>1745892</v>
      </c>
      <c r="AY346" s="98">
        <v>1837025</v>
      </c>
      <c r="AZ346" s="38"/>
    </row>
    <row r="347" spans="1:52">
      <c r="B347" s="12" t="s">
        <v>191</v>
      </c>
      <c r="C347" s="12" t="s">
        <v>103</v>
      </c>
      <c r="D347" s="12"/>
      <c r="E347" s="15"/>
      <c r="F347" s="15"/>
      <c r="G347" s="15"/>
      <c r="H347" s="15"/>
      <c r="I347" s="15"/>
      <c r="V347" s="53"/>
      <c r="W347" s="53"/>
      <c r="X347" s="91"/>
      <c r="Y347" s="91"/>
      <c r="Z347" s="91"/>
      <c r="AA347" s="91"/>
      <c r="AB347" s="91"/>
      <c r="AC347" s="91"/>
      <c r="AD347" s="91"/>
      <c r="AE347" s="91"/>
      <c r="AF347" s="91"/>
      <c r="AG347" s="90"/>
      <c r="AH347" s="91"/>
      <c r="AI347" s="91"/>
      <c r="AJ347" s="91"/>
      <c r="AK347" s="91"/>
      <c r="AL347" s="90"/>
      <c r="AM347" s="91"/>
      <c r="AN347" s="91"/>
      <c r="AO347" s="31"/>
      <c r="AP347" s="31">
        <v>-56211</v>
      </c>
      <c r="AQ347" s="4">
        <v>8760</v>
      </c>
      <c r="AR347" s="31">
        <v>6121</v>
      </c>
      <c r="AS347" s="31">
        <v>35265</v>
      </c>
      <c r="AT347" s="22">
        <v>190984</v>
      </c>
      <c r="AU347" s="22">
        <v>86712</v>
      </c>
      <c r="AV347" s="22">
        <v>140658</v>
      </c>
      <c r="AW347" s="39">
        <v>223914</v>
      </c>
      <c r="AX347" s="98">
        <v>7850</v>
      </c>
      <c r="AY347" s="98">
        <v>-78807</v>
      </c>
      <c r="AZ347" s="38"/>
    </row>
    <row r="348" spans="1:52">
      <c r="B348" s="12"/>
      <c r="C348" s="12" t="s">
        <v>261</v>
      </c>
      <c r="D348" s="12"/>
      <c r="E348" s="15"/>
      <c r="F348" s="15"/>
      <c r="G348" s="15"/>
      <c r="H348" s="15"/>
      <c r="I348" s="15"/>
      <c r="V348" s="53"/>
      <c r="W348" s="53"/>
      <c r="X348" s="91"/>
      <c r="Y348" s="91"/>
      <c r="Z348" s="91"/>
      <c r="AA348" s="91"/>
      <c r="AB348" s="91"/>
      <c r="AC348" s="91"/>
      <c r="AD348" s="91"/>
      <c r="AE348" s="91"/>
      <c r="AF348" s="91"/>
      <c r="AG348" s="90"/>
      <c r="AH348" s="91"/>
      <c r="AI348" s="91"/>
      <c r="AJ348" s="91"/>
      <c r="AK348" s="91"/>
      <c r="AL348" s="90"/>
      <c r="AM348" s="91"/>
      <c r="AN348" s="91"/>
      <c r="AO348" s="31"/>
      <c r="AP348" s="31">
        <v>-760155</v>
      </c>
      <c r="AQ348" s="22">
        <v>-929734</v>
      </c>
      <c r="AR348" s="31">
        <v>-808161</v>
      </c>
      <c r="AS348" s="31">
        <v>-1077057</v>
      </c>
      <c r="AT348" s="22">
        <v>-723416</v>
      </c>
      <c r="AU348" s="22">
        <v>-714406</v>
      </c>
      <c r="AV348" s="22">
        <v>-537928</v>
      </c>
      <c r="AW348" s="39">
        <v>-738402</v>
      </c>
      <c r="AX348" s="98">
        <v>-935755</v>
      </c>
      <c r="AY348" s="98">
        <v>-1200958</v>
      </c>
      <c r="AZ348" s="38"/>
    </row>
    <row r="349" spans="1:52">
      <c r="B349" s="12"/>
      <c r="C349" s="12" t="s">
        <v>262</v>
      </c>
      <c r="D349" s="12" t="s">
        <v>263</v>
      </c>
      <c r="E349" s="15"/>
      <c r="F349" s="15"/>
      <c r="G349" s="15"/>
      <c r="H349" s="15"/>
      <c r="I349" s="15"/>
      <c r="J349" s="10"/>
      <c r="K349" s="10"/>
      <c r="L349" s="10"/>
      <c r="M349" s="10"/>
      <c r="N349" s="10"/>
      <c r="O349" s="10"/>
      <c r="P349" s="10"/>
      <c r="Q349" s="10"/>
      <c r="R349" s="10"/>
      <c r="S349" s="10"/>
      <c r="T349" s="10"/>
      <c r="U349" s="10"/>
      <c r="V349" s="102"/>
      <c r="W349" s="102"/>
      <c r="X349" s="103"/>
      <c r="Y349" s="103"/>
      <c r="Z349" s="103"/>
      <c r="AA349" s="103"/>
      <c r="AB349" s="103"/>
      <c r="AC349" s="103"/>
      <c r="AD349" s="103"/>
      <c r="AE349" s="103"/>
      <c r="AF349" s="103"/>
      <c r="AG349" s="104"/>
      <c r="AH349" s="103"/>
      <c r="AI349" s="103"/>
      <c r="AJ349" s="103"/>
      <c r="AK349" s="103"/>
      <c r="AL349" s="104"/>
      <c r="AM349" s="103"/>
      <c r="AN349" s="103"/>
      <c r="AO349" s="31"/>
      <c r="AP349" s="22">
        <v>66</v>
      </c>
      <c r="AQ349" s="22">
        <v>66</v>
      </c>
      <c r="AR349" s="31">
        <v>71</v>
      </c>
      <c r="AS349" s="31">
        <v>71</v>
      </c>
      <c r="AT349" s="22">
        <v>79</v>
      </c>
      <c r="AU349" s="22">
        <v>80</v>
      </c>
      <c r="AV349" s="22">
        <v>76</v>
      </c>
      <c r="AW349" s="39">
        <v>75</v>
      </c>
      <c r="AX349" s="98">
        <v>71</v>
      </c>
      <c r="AY349" s="98">
        <v>72</v>
      </c>
      <c r="AZ349" s="38"/>
    </row>
    <row r="350" spans="1:52">
      <c r="B350" s="12"/>
      <c r="C350" s="12"/>
      <c r="D350" s="12" t="s">
        <v>59</v>
      </c>
      <c r="E350" s="15"/>
      <c r="F350" s="15"/>
      <c r="G350" s="15"/>
      <c r="H350" s="15"/>
      <c r="I350" s="15"/>
      <c r="J350" s="10"/>
      <c r="K350" s="10"/>
      <c r="L350" s="10"/>
      <c r="M350" s="10"/>
      <c r="N350" s="10"/>
      <c r="O350" s="10"/>
      <c r="P350" s="10"/>
      <c r="Q350" s="10"/>
      <c r="R350" s="10"/>
      <c r="S350" s="10"/>
      <c r="T350" s="10"/>
      <c r="U350" s="10"/>
      <c r="V350" s="102"/>
      <c r="W350" s="102"/>
      <c r="X350" s="103"/>
      <c r="Y350" s="103"/>
      <c r="Z350" s="103"/>
      <c r="AA350" s="103"/>
      <c r="AB350" s="103"/>
      <c r="AC350" s="103"/>
      <c r="AD350" s="103"/>
      <c r="AE350" s="103"/>
      <c r="AF350" s="103"/>
      <c r="AG350" s="104"/>
      <c r="AH350" s="103"/>
      <c r="AI350" s="103"/>
      <c r="AJ350" s="103"/>
      <c r="AK350" s="103"/>
      <c r="AL350" s="104"/>
      <c r="AM350" s="103"/>
      <c r="AN350" s="103"/>
      <c r="AO350" s="31"/>
      <c r="AP350" s="22">
        <v>53</v>
      </c>
      <c r="AQ350" s="22">
        <v>56</v>
      </c>
      <c r="AR350" s="31">
        <v>55</v>
      </c>
      <c r="AS350" s="31">
        <v>53</v>
      </c>
      <c r="AT350" s="22">
        <v>50</v>
      </c>
      <c r="AU350" s="22">
        <v>49</v>
      </c>
      <c r="AV350" s="22">
        <v>60</v>
      </c>
      <c r="AW350" s="39">
        <v>58</v>
      </c>
      <c r="AX350" s="98">
        <v>70</v>
      </c>
      <c r="AY350" s="98">
        <v>75</v>
      </c>
      <c r="AZ350" s="38"/>
    </row>
    <row r="351" spans="1:52">
      <c r="A351" s="95"/>
      <c r="B351" s="12"/>
      <c r="C351" s="12"/>
      <c r="D351" s="12" t="s">
        <v>264</v>
      </c>
      <c r="E351" s="92"/>
      <c r="F351" s="92"/>
      <c r="G351" s="92"/>
      <c r="H351" s="92"/>
      <c r="I351" s="92"/>
      <c r="J351" s="95"/>
      <c r="K351" s="95"/>
      <c r="L351" s="95"/>
      <c r="M351" s="95"/>
      <c r="N351" s="95"/>
      <c r="O351" s="95"/>
      <c r="P351" s="95"/>
      <c r="Q351" s="95"/>
      <c r="R351" s="95"/>
      <c r="S351" s="95"/>
      <c r="T351" s="95"/>
      <c r="U351" s="95"/>
      <c r="V351" s="105"/>
      <c r="W351" s="105"/>
      <c r="X351" s="106"/>
      <c r="Y351" s="106"/>
      <c r="Z351" s="106"/>
      <c r="AA351" s="106"/>
      <c r="AB351" s="106"/>
      <c r="AC351" s="106"/>
      <c r="AD351" s="106"/>
      <c r="AE351" s="106"/>
      <c r="AF351" s="106"/>
      <c r="AG351" s="107"/>
      <c r="AH351" s="106"/>
      <c r="AI351" s="106"/>
      <c r="AJ351" s="106"/>
      <c r="AK351" s="106"/>
      <c r="AL351" s="107"/>
      <c r="AM351" s="106"/>
      <c r="AN351" s="106"/>
      <c r="AO351" s="96"/>
      <c r="AP351" s="97">
        <v>97</v>
      </c>
      <c r="AQ351" s="97">
        <v>111</v>
      </c>
      <c r="AR351" s="96">
        <v>119</v>
      </c>
      <c r="AS351" s="96">
        <v>131</v>
      </c>
      <c r="AT351" s="97">
        <v>140</v>
      </c>
      <c r="AU351" s="97">
        <v>150</v>
      </c>
      <c r="AV351" s="97">
        <v>202</v>
      </c>
      <c r="AW351" s="39">
        <v>201</v>
      </c>
      <c r="AX351" s="98">
        <v>211</v>
      </c>
      <c r="AY351" s="98">
        <v>223</v>
      </c>
      <c r="AZ351" s="38"/>
    </row>
    <row r="352" spans="1:52">
      <c r="B352" s="93" t="s">
        <v>108</v>
      </c>
      <c r="C352" s="93" t="s">
        <v>232</v>
      </c>
      <c r="D352" s="94"/>
      <c r="E352" s="9"/>
      <c r="F352" s="9"/>
      <c r="G352" s="9"/>
      <c r="H352" s="9"/>
      <c r="I352" s="9"/>
      <c r="V352" s="53"/>
      <c r="W352" s="53"/>
      <c r="X352" s="91"/>
      <c r="Y352" s="91"/>
      <c r="Z352" s="91"/>
      <c r="AA352" s="91"/>
      <c r="AB352" s="91"/>
      <c r="AC352" s="91"/>
      <c r="AD352" s="91"/>
      <c r="AE352" s="91"/>
      <c r="AF352" s="91"/>
      <c r="AG352" s="90"/>
      <c r="AH352" s="91"/>
      <c r="AI352" s="91"/>
      <c r="AJ352" s="91"/>
      <c r="AK352" s="91"/>
      <c r="AL352" s="90"/>
      <c r="AM352" s="91"/>
      <c r="AN352" s="91"/>
      <c r="AO352" s="36"/>
      <c r="AP352" s="23">
        <v>19204087</v>
      </c>
      <c r="AQ352" s="39">
        <v>18682127</v>
      </c>
      <c r="AR352" s="36">
        <f>AR19</f>
        <v>19309294</v>
      </c>
      <c r="AS352" s="36">
        <f>AS19</f>
        <v>19434292</v>
      </c>
      <c r="AT352" s="36">
        <f>AT19</f>
        <v>20158999</v>
      </c>
      <c r="AU352" s="36">
        <f>AU19</f>
        <v>20553867</v>
      </c>
      <c r="AV352" s="36">
        <v>21313165</v>
      </c>
      <c r="AW352" s="39">
        <v>20274264</v>
      </c>
      <c r="AX352" s="98">
        <v>19027956</v>
      </c>
      <c r="AY352" s="98">
        <v>19583110</v>
      </c>
      <c r="AZ352" s="38"/>
    </row>
    <row r="353" spans="1:61">
      <c r="B353" s="18"/>
      <c r="C353" s="24" t="s">
        <v>126</v>
      </c>
      <c r="D353" s="24" t="s">
        <v>239</v>
      </c>
      <c r="E353" s="26"/>
      <c r="F353" s="26"/>
      <c r="G353" s="26"/>
      <c r="H353" s="26"/>
      <c r="I353" s="26"/>
      <c r="V353" s="53"/>
      <c r="W353" s="53"/>
      <c r="X353" s="91"/>
      <c r="Y353" s="91"/>
      <c r="Z353" s="91"/>
      <c r="AA353" s="91"/>
      <c r="AB353" s="91"/>
      <c r="AC353" s="91"/>
      <c r="AD353" s="91"/>
      <c r="AE353" s="91"/>
      <c r="AF353" s="91"/>
      <c r="AG353" s="90"/>
      <c r="AH353" s="91"/>
      <c r="AI353" s="91"/>
      <c r="AJ353" s="91"/>
      <c r="AK353" s="91"/>
      <c r="AL353" s="90"/>
      <c r="AM353" s="91"/>
      <c r="AN353" s="91"/>
      <c r="AO353" s="31"/>
      <c r="AP353" s="22">
        <v>0</v>
      </c>
      <c r="AQ353" s="22">
        <v>0</v>
      </c>
      <c r="AR353" s="31">
        <v>0</v>
      </c>
      <c r="AS353" s="31">
        <v>0</v>
      </c>
      <c r="AT353" s="22">
        <v>0</v>
      </c>
      <c r="AU353" s="22">
        <v>0</v>
      </c>
      <c r="AV353" s="22">
        <v>0</v>
      </c>
      <c r="AW353" s="39">
        <v>0</v>
      </c>
      <c r="AX353" s="98">
        <v>0</v>
      </c>
      <c r="AY353" s="98">
        <v>0</v>
      </c>
      <c r="AZ353" s="38"/>
    </row>
    <row r="354" spans="1:61">
      <c r="B354" s="18"/>
      <c r="C354" s="18"/>
      <c r="D354" s="24" t="s">
        <v>240</v>
      </c>
      <c r="E354" s="26"/>
      <c r="F354" s="26"/>
      <c r="G354" s="26"/>
      <c r="H354" s="26"/>
      <c r="I354" s="26"/>
      <c r="V354" s="53"/>
      <c r="W354" s="53"/>
      <c r="X354" s="91"/>
      <c r="Y354" s="91"/>
      <c r="Z354" s="91"/>
      <c r="AA354" s="91"/>
      <c r="AB354" s="91"/>
      <c r="AC354" s="91"/>
      <c r="AD354" s="91"/>
      <c r="AE354" s="91"/>
      <c r="AF354" s="91"/>
      <c r="AG354" s="90"/>
      <c r="AH354" s="91"/>
      <c r="AI354" s="91"/>
      <c r="AJ354" s="91"/>
      <c r="AK354" s="91"/>
      <c r="AL354" s="90"/>
      <c r="AM354" s="91"/>
      <c r="AN354" s="91"/>
      <c r="AO354" s="31"/>
      <c r="AP354" s="22">
        <v>3360576</v>
      </c>
      <c r="AQ354" s="22">
        <v>3231486</v>
      </c>
      <c r="AR354" s="31">
        <v>3464191</v>
      </c>
      <c r="AS354" s="31">
        <v>3385068</v>
      </c>
      <c r="AT354" s="22">
        <v>3371437</v>
      </c>
      <c r="AU354" s="22">
        <v>3410374</v>
      </c>
      <c r="AV354" s="22">
        <v>3046145</v>
      </c>
      <c r="AW354" s="39">
        <v>3064768</v>
      </c>
      <c r="AX354" s="98">
        <v>2564392</v>
      </c>
      <c r="AY354" s="98">
        <v>2312831</v>
      </c>
      <c r="AZ354" s="38"/>
    </row>
    <row r="355" spans="1:61">
      <c r="B355" s="18"/>
      <c r="C355" s="24" t="s">
        <v>124</v>
      </c>
      <c r="D355" s="24" t="s">
        <v>233</v>
      </c>
      <c r="E355" s="26"/>
      <c r="F355" s="26"/>
      <c r="G355" s="26"/>
      <c r="H355" s="26"/>
      <c r="I355" s="26"/>
      <c r="V355" s="53"/>
      <c r="W355" s="53"/>
      <c r="X355" s="91"/>
      <c r="Y355" s="91"/>
      <c r="Z355" s="91"/>
      <c r="AA355" s="91"/>
      <c r="AB355" s="91"/>
      <c r="AC355" s="91"/>
      <c r="AD355" s="91"/>
      <c r="AE355" s="91"/>
      <c r="AF355" s="91"/>
      <c r="AG355" s="90"/>
      <c r="AH355" s="91"/>
      <c r="AI355" s="91"/>
      <c r="AJ355" s="91"/>
      <c r="AK355" s="91"/>
      <c r="AL355" s="90"/>
      <c r="AM355" s="91"/>
      <c r="AN355" s="91"/>
      <c r="AO355" s="31"/>
      <c r="AP355" s="23">
        <v>12327397</v>
      </c>
      <c r="AQ355" s="39">
        <v>13244912</v>
      </c>
      <c r="AR355" s="31">
        <v>14039945</v>
      </c>
      <c r="AS355" s="31">
        <v>14404966</v>
      </c>
      <c r="AT355" s="22">
        <v>14751475</v>
      </c>
      <c r="AU355" s="22">
        <v>14610461</v>
      </c>
      <c r="AV355" s="44"/>
      <c r="AW355" s="44"/>
      <c r="AX355" s="44"/>
      <c r="AY355" s="44"/>
      <c r="AZ355" s="44"/>
    </row>
    <row r="356" spans="1:61">
      <c r="B356" s="18"/>
      <c r="C356" s="24" t="s">
        <v>234</v>
      </c>
      <c r="D356" s="24" t="s">
        <v>235</v>
      </c>
      <c r="E356" s="26"/>
      <c r="F356" s="26"/>
      <c r="G356" s="26"/>
      <c r="H356" s="26"/>
      <c r="I356" s="26"/>
      <c r="V356" s="53"/>
      <c r="W356" s="53"/>
      <c r="X356" s="91"/>
      <c r="Y356" s="91"/>
      <c r="Z356" s="91"/>
      <c r="AA356" s="91"/>
      <c r="AB356" s="91"/>
      <c r="AC356" s="91"/>
      <c r="AD356" s="91"/>
      <c r="AE356" s="91"/>
      <c r="AF356" s="91"/>
      <c r="AG356" s="90"/>
      <c r="AH356" s="91"/>
      <c r="AI356" s="91"/>
      <c r="AJ356" s="91"/>
      <c r="AK356" s="91"/>
      <c r="AL356" s="90"/>
      <c r="AM356" s="91"/>
      <c r="AN356" s="91"/>
      <c r="AO356" s="31"/>
      <c r="AP356" s="22">
        <v>6278680</v>
      </c>
      <c r="AQ356" s="39">
        <v>5848757</v>
      </c>
      <c r="AR356" s="31">
        <v>6030402</v>
      </c>
      <c r="AS356" s="31">
        <v>6417032</v>
      </c>
      <c r="AT356" s="22">
        <v>5789733</v>
      </c>
      <c r="AU356" s="22">
        <v>5781310</v>
      </c>
      <c r="AV356" s="22">
        <v>5316098</v>
      </c>
      <c r="AW356" s="39">
        <v>4205973</v>
      </c>
      <c r="AX356" s="98">
        <v>4963785</v>
      </c>
      <c r="AY356" s="98">
        <v>3381738</v>
      </c>
      <c r="AZ356" s="38"/>
    </row>
    <row r="357" spans="1:61">
      <c r="B357" s="18"/>
      <c r="C357" s="24"/>
      <c r="D357" s="24" t="s">
        <v>236</v>
      </c>
      <c r="E357" s="26"/>
      <c r="F357" s="26"/>
      <c r="G357" s="26"/>
      <c r="H357" s="26"/>
      <c r="I357" s="26"/>
      <c r="V357" s="53"/>
      <c r="W357" s="53"/>
      <c r="X357" s="91"/>
      <c r="Y357" s="91"/>
      <c r="Z357" s="91"/>
      <c r="AA357" s="91"/>
      <c r="AB357" s="91"/>
      <c r="AC357" s="91"/>
      <c r="AD357" s="91"/>
      <c r="AE357" s="91"/>
      <c r="AF357" s="91"/>
      <c r="AG357" s="90"/>
      <c r="AH357" s="91"/>
      <c r="AI357" s="91"/>
      <c r="AJ357" s="91"/>
      <c r="AK357" s="91"/>
      <c r="AL357" s="90"/>
      <c r="AM357" s="91"/>
      <c r="AN357" s="91"/>
      <c r="AO357" s="31"/>
      <c r="AP357" s="22">
        <v>0</v>
      </c>
      <c r="AQ357" s="22">
        <v>0</v>
      </c>
      <c r="AR357" s="31">
        <v>0</v>
      </c>
      <c r="AS357" s="31">
        <v>0</v>
      </c>
      <c r="AT357" s="22">
        <v>0</v>
      </c>
      <c r="AU357" s="22">
        <v>0</v>
      </c>
      <c r="AV357" s="22">
        <v>0</v>
      </c>
      <c r="AW357" s="39">
        <v>0</v>
      </c>
      <c r="AX357" s="98">
        <v>0</v>
      </c>
      <c r="AY357" s="98">
        <v>0</v>
      </c>
      <c r="AZ357" s="38"/>
    </row>
    <row r="358" spans="1:61">
      <c r="B358" s="18"/>
      <c r="C358" s="24"/>
      <c r="D358" s="24" t="s">
        <v>237</v>
      </c>
      <c r="E358" s="26"/>
      <c r="F358" s="26"/>
      <c r="G358" s="26"/>
      <c r="H358" s="26"/>
      <c r="I358" s="26"/>
      <c r="V358" s="53"/>
      <c r="W358" s="53"/>
      <c r="X358" s="91"/>
      <c r="Y358" s="91"/>
      <c r="Z358" s="91"/>
      <c r="AA358" s="91"/>
      <c r="AB358" s="91"/>
      <c r="AC358" s="91"/>
      <c r="AD358" s="91"/>
      <c r="AE358" s="91"/>
      <c r="AF358" s="91"/>
      <c r="AG358" s="90"/>
      <c r="AH358" s="91"/>
      <c r="AI358" s="91"/>
      <c r="AJ358" s="91"/>
      <c r="AK358" s="91"/>
      <c r="AL358" s="90"/>
      <c r="AM358" s="91"/>
      <c r="AN358" s="91"/>
      <c r="AO358" s="31"/>
      <c r="AP358" s="22">
        <v>434527</v>
      </c>
      <c r="AQ358" s="22">
        <v>371848</v>
      </c>
      <c r="AR358" s="31">
        <v>319376</v>
      </c>
      <c r="AS358" s="31">
        <v>245231</v>
      </c>
      <c r="AT358" s="22">
        <v>1711419</v>
      </c>
      <c r="AU358" s="22">
        <v>1422610</v>
      </c>
      <c r="AV358" s="22">
        <v>2136514</v>
      </c>
      <c r="AW358" s="39">
        <v>1336211</v>
      </c>
      <c r="AX358" s="98">
        <v>2287295</v>
      </c>
      <c r="AY358" s="98">
        <v>2369374</v>
      </c>
      <c r="AZ358" s="38"/>
    </row>
    <row r="359" spans="1:61" ht="14.25" thickBot="1">
      <c r="A359" s="8"/>
      <c r="B359" s="13"/>
      <c r="C359" s="13"/>
      <c r="D359" s="13" t="s">
        <v>238</v>
      </c>
      <c r="E359" s="27"/>
      <c r="F359" s="27"/>
      <c r="G359" s="27"/>
      <c r="H359" s="27"/>
      <c r="I359" s="27"/>
      <c r="J359" s="8"/>
      <c r="K359" s="8"/>
      <c r="L359" s="8"/>
      <c r="M359" s="8"/>
      <c r="N359" s="8"/>
      <c r="O359" s="8"/>
      <c r="P359" s="8"/>
      <c r="Q359" s="8"/>
      <c r="R359" s="8"/>
      <c r="S359" s="8"/>
      <c r="T359" s="8"/>
      <c r="U359" s="8"/>
      <c r="V359" s="108"/>
      <c r="W359" s="108"/>
      <c r="X359" s="109"/>
      <c r="Y359" s="109"/>
      <c r="Z359" s="109"/>
      <c r="AA359" s="109"/>
      <c r="AB359" s="109"/>
      <c r="AC359" s="109"/>
      <c r="AD359" s="109"/>
      <c r="AE359" s="109"/>
      <c r="AF359" s="109"/>
      <c r="AG359" s="110"/>
      <c r="AH359" s="109"/>
      <c r="AI359" s="109"/>
      <c r="AJ359" s="109"/>
      <c r="AK359" s="109"/>
      <c r="AL359" s="110"/>
      <c r="AM359" s="109"/>
      <c r="AN359" s="109"/>
      <c r="AO359" s="35"/>
      <c r="AP359" s="43">
        <v>0</v>
      </c>
      <c r="AQ359" s="43">
        <v>0</v>
      </c>
      <c r="AR359" s="35">
        <v>0</v>
      </c>
      <c r="AS359" s="35">
        <v>0</v>
      </c>
      <c r="AT359" s="43">
        <v>0</v>
      </c>
      <c r="AU359" s="43">
        <v>0</v>
      </c>
      <c r="AV359" s="43">
        <v>0</v>
      </c>
      <c r="AW359" s="8">
        <v>0</v>
      </c>
      <c r="AX359" s="13">
        <v>0</v>
      </c>
      <c r="AY359" s="13">
        <v>0</v>
      </c>
      <c r="AZ359" s="13"/>
      <c r="BA359" s="27"/>
      <c r="BB359" s="27"/>
      <c r="BC359" s="27"/>
      <c r="BD359" s="27"/>
      <c r="BE359" s="27"/>
      <c r="BF359" s="8"/>
      <c r="BG359" s="8"/>
      <c r="BH359" s="8"/>
      <c r="BI359" s="8"/>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J231"/>
  <sheetViews>
    <sheetView topLeftCell="A207" zoomScale="80" zoomScaleNormal="80" workbookViewId="0">
      <selection activeCell="G231" sqref="G231"/>
    </sheetView>
  </sheetViews>
  <sheetFormatPr defaultRowHeight="13.5"/>
  <cols>
    <col min="2" max="2" width="7.125" customWidth="1"/>
    <col min="3" max="3" width="32.125" customWidth="1"/>
    <col min="8" max="8" width="9" style="40"/>
  </cols>
  <sheetData>
    <row r="1" spans="1:10">
      <c r="A1" t="s">
        <v>435</v>
      </c>
      <c r="H1" s="52"/>
    </row>
    <row r="2" spans="1:10">
      <c r="B2" t="s">
        <v>434</v>
      </c>
      <c r="C2" t="s">
        <v>433</v>
      </c>
      <c r="E2" t="s">
        <v>432</v>
      </c>
      <c r="F2" t="s">
        <v>432</v>
      </c>
      <c r="G2" t="s">
        <v>432</v>
      </c>
      <c r="H2" s="52" t="s">
        <v>431</v>
      </c>
    </row>
    <row r="3" spans="1:10">
      <c r="B3">
        <v>1985</v>
      </c>
      <c r="C3" t="s">
        <v>410</v>
      </c>
      <c r="E3" t="s">
        <v>291</v>
      </c>
      <c r="F3" t="s">
        <v>319</v>
      </c>
      <c r="G3" t="s">
        <v>288</v>
      </c>
      <c r="H3" s="40">
        <v>304</v>
      </c>
      <c r="I3" t="s">
        <v>288</v>
      </c>
      <c r="J3" s="46">
        <v>33732</v>
      </c>
    </row>
    <row r="4" spans="1:10">
      <c r="B4">
        <v>1985</v>
      </c>
      <c r="C4" t="s">
        <v>430</v>
      </c>
      <c r="E4" t="s">
        <v>291</v>
      </c>
      <c r="F4" t="s">
        <v>319</v>
      </c>
      <c r="G4" t="s">
        <v>288</v>
      </c>
      <c r="H4" s="40">
        <v>60</v>
      </c>
      <c r="I4" t="s">
        <v>429</v>
      </c>
      <c r="J4" s="46">
        <v>35901</v>
      </c>
    </row>
    <row r="5" spans="1:10">
      <c r="B5">
        <v>1985</v>
      </c>
      <c r="C5" t="s">
        <v>420</v>
      </c>
      <c r="E5" t="s">
        <v>308</v>
      </c>
      <c r="F5" t="s">
        <v>315</v>
      </c>
      <c r="H5" s="40">
        <v>220</v>
      </c>
    </row>
    <row r="6" spans="1:10">
      <c r="B6">
        <v>1985</v>
      </c>
      <c r="C6" t="s">
        <v>428</v>
      </c>
      <c r="E6" t="s">
        <v>286</v>
      </c>
      <c r="F6" t="s">
        <v>310</v>
      </c>
      <c r="H6" s="40">
        <v>149</v>
      </c>
      <c r="I6" t="s">
        <v>427</v>
      </c>
      <c r="J6" s="46">
        <v>38058</v>
      </c>
    </row>
    <row r="7" spans="1:10">
      <c r="B7">
        <v>1985</v>
      </c>
      <c r="C7" t="s">
        <v>426</v>
      </c>
      <c r="E7" t="s">
        <v>286</v>
      </c>
      <c r="F7" t="s">
        <v>375</v>
      </c>
      <c r="H7" s="40">
        <v>68</v>
      </c>
      <c r="I7" t="s">
        <v>425</v>
      </c>
      <c r="J7" s="46">
        <v>15121</v>
      </c>
    </row>
    <row r="8" spans="1:10">
      <c r="B8">
        <v>1985</v>
      </c>
      <c r="C8" t="s">
        <v>415</v>
      </c>
      <c r="E8" t="s">
        <v>291</v>
      </c>
      <c r="F8" t="s">
        <v>299</v>
      </c>
      <c r="H8" s="40">
        <v>85</v>
      </c>
      <c r="I8" t="s">
        <v>424</v>
      </c>
      <c r="J8" s="46">
        <v>10278</v>
      </c>
    </row>
    <row r="9" spans="1:10">
      <c r="B9">
        <v>1985</v>
      </c>
      <c r="C9" t="s">
        <v>414</v>
      </c>
      <c r="E9" t="s">
        <v>291</v>
      </c>
      <c r="F9" t="s">
        <v>299</v>
      </c>
      <c r="H9" s="40">
        <v>349</v>
      </c>
      <c r="I9" t="s">
        <v>423</v>
      </c>
      <c r="J9" s="46">
        <v>3457</v>
      </c>
    </row>
    <row r="10" spans="1:10">
      <c r="B10">
        <v>1985</v>
      </c>
      <c r="C10" t="s">
        <v>422</v>
      </c>
      <c r="E10" t="s">
        <v>284</v>
      </c>
      <c r="F10" t="s">
        <v>383</v>
      </c>
      <c r="H10" s="40">
        <v>58</v>
      </c>
      <c r="I10" t="s">
        <v>421</v>
      </c>
      <c r="J10" s="46">
        <v>2719</v>
      </c>
    </row>
    <row r="11" spans="1:10">
      <c r="B11">
        <v>1986</v>
      </c>
      <c r="C11" t="s">
        <v>410</v>
      </c>
      <c r="E11" t="s">
        <v>291</v>
      </c>
      <c r="F11" t="s">
        <v>319</v>
      </c>
      <c r="G11" t="s">
        <v>288</v>
      </c>
      <c r="H11" s="40">
        <v>316</v>
      </c>
    </row>
    <row r="12" spans="1:10">
      <c r="B12">
        <v>1986</v>
      </c>
      <c r="C12" t="s">
        <v>420</v>
      </c>
      <c r="E12" t="s">
        <v>308</v>
      </c>
      <c r="F12" t="s">
        <v>315</v>
      </c>
      <c r="H12" s="40">
        <v>387</v>
      </c>
      <c r="I12" t="s">
        <v>299</v>
      </c>
      <c r="J12" s="46">
        <v>16926</v>
      </c>
    </row>
    <row r="13" spans="1:10">
      <c r="B13">
        <v>1986</v>
      </c>
      <c r="C13" t="s">
        <v>419</v>
      </c>
      <c r="E13" t="s">
        <v>291</v>
      </c>
      <c r="F13" t="s">
        <v>400</v>
      </c>
      <c r="H13" s="40">
        <v>125</v>
      </c>
      <c r="I13" t="s">
        <v>305</v>
      </c>
      <c r="J13" s="46">
        <v>8296</v>
      </c>
    </row>
    <row r="14" spans="1:10">
      <c r="B14">
        <v>1986</v>
      </c>
      <c r="C14" t="s">
        <v>418</v>
      </c>
      <c r="E14" t="s">
        <v>286</v>
      </c>
      <c r="F14" t="s">
        <v>310</v>
      </c>
      <c r="G14" t="s">
        <v>288</v>
      </c>
      <c r="H14" s="40">
        <v>159</v>
      </c>
      <c r="I14" t="s">
        <v>290</v>
      </c>
      <c r="J14" s="46">
        <v>6904</v>
      </c>
    </row>
    <row r="15" spans="1:10">
      <c r="B15">
        <v>1986</v>
      </c>
      <c r="C15" t="s">
        <v>417</v>
      </c>
      <c r="E15" t="s">
        <v>286</v>
      </c>
      <c r="F15" t="s">
        <v>310</v>
      </c>
      <c r="H15" s="40">
        <v>75</v>
      </c>
      <c r="I15" t="s">
        <v>312</v>
      </c>
      <c r="J15" s="46">
        <v>6818</v>
      </c>
    </row>
    <row r="16" spans="1:10">
      <c r="B16">
        <v>1986</v>
      </c>
      <c r="C16" t="s">
        <v>416</v>
      </c>
      <c r="E16" t="s">
        <v>286</v>
      </c>
      <c r="F16" t="s">
        <v>332</v>
      </c>
      <c r="H16" s="40">
        <v>414</v>
      </c>
      <c r="I16" t="s">
        <v>375</v>
      </c>
      <c r="J16" s="46">
        <v>4522</v>
      </c>
    </row>
    <row r="17" spans="2:10">
      <c r="B17">
        <v>1986</v>
      </c>
      <c r="C17" t="s">
        <v>415</v>
      </c>
      <c r="E17" t="s">
        <v>291</v>
      </c>
      <c r="F17" t="s">
        <v>299</v>
      </c>
      <c r="H17" s="40">
        <v>121</v>
      </c>
      <c r="I17" t="s">
        <v>332</v>
      </c>
      <c r="J17" s="46">
        <v>4380</v>
      </c>
    </row>
    <row r="18" spans="2:10">
      <c r="B18">
        <v>1986</v>
      </c>
      <c r="C18" t="s">
        <v>414</v>
      </c>
      <c r="E18" t="s">
        <v>291</v>
      </c>
      <c r="F18" t="s">
        <v>299</v>
      </c>
      <c r="H18" s="40">
        <v>352</v>
      </c>
      <c r="I18" t="s">
        <v>310</v>
      </c>
      <c r="J18" s="46">
        <v>4153</v>
      </c>
    </row>
    <row r="19" spans="2:10">
      <c r="B19">
        <v>1987</v>
      </c>
      <c r="C19" t="s">
        <v>413</v>
      </c>
      <c r="E19" t="s">
        <v>284</v>
      </c>
      <c r="F19" t="s">
        <v>368</v>
      </c>
      <c r="H19" s="40">
        <v>120</v>
      </c>
      <c r="I19" t="s">
        <v>319</v>
      </c>
      <c r="J19" s="46">
        <v>3987</v>
      </c>
    </row>
    <row r="20" spans="2:10">
      <c r="B20">
        <v>1987</v>
      </c>
      <c r="C20" t="s">
        <v>412</v>
      </c>
      <c r="E20" t="s">
        <v>291</v>
      </c>
      <c r="F20" t="s">
        <v>400</v>
      </c>
      <c r="H20" s="40">
        <v>238</v>
      </c>
      <c r="I20" t="s">
        <v>389</v>
      </c>
      <c r="J20" s="46">
        <v>2209</v>
      </c>
    </row>
    <row r="21" spans="2:10">
      <c r="B21">
        <v>1987</v>
      </c>
      <c r="C21" t="s">
        <v>407</v>
      </c>
      <c r="E21" t="s">
        <v>286</v>
      </c>
      <c r="F21" t="s">
        <v>375</v>
      </c>
      <c r="H21" s="40">
        <v>1064</v>
      </c>
      <c r="I21" t="s">
        <v>381</v>
      </c>
      <c r="J21" s="46">
        <v>2089</v>
      </c>
    </row>
    <row r="22" spans="2:10">
      <c r="B22">
        <v>1987</v>
      </c>
      <c r="C22" t="s">
        <v>411</v>
      </c>
      <c r="E22" t="s">
        <v>286</v>
      </c>
      <c r="F22" t="s">
        <v>332</v>
      </c>
      <c r="H22" s="40">
        <v>195</v>
      </c>
      <c r="I22" t="s">
        <v>315</v>
      </c>
      <c r="J22" s="46">
        <v>2007</v>
      </c>
    </row>
    <row r="23" spans="2:10">
      <c r="B23">
        <v>1988</v>
      </c>
      <c r="C23" t="s">
        <v>410</v>
      </c>
      <c r="E23" t="s">
        <v>291</v>
      </c>
      <c r="F23" t="s">
        <v>319</v>
      </c>
      <c r="G23" t="s">
        <v>288</v>
      </c>
      <c r="H23" s="40">
        <v>342</v>
      </c>
      <c r="I23" t="s">
        <v>385</v>
      </c>
      <c r="J23" s="46">
        <v>1669</v>
      </c>
    </row>
    <row r="24" spans="2:10">
      <c r="B24">
        <v>1988</v>
      </c>
      <c r="C24" t="s">
        <v>409</v>
      </c>
      <c r="E24" t="s">
        <v>294</v>
      </c>
      <c r="F24" t="s">
        <v>317</v>
      </c>
      <c r="G24" t="s">
        <v>288</v>
      </c>
      <c r="H24" s="40">
        <v>317</v>
      </c>
      <c r="I24" t="s">
        <v>344</v>
      </c>
      <c r="J24" s="46">
        <v>1299</v>
      </c>
    </row>
    <row r="25" spans="2:10">
      <c r="B25">
        <v>1988</v>
      </c>
      <c r="C25" t="s">
        <v>408</v>
      </c>
      <c r="E25" t="s">
        <v>286</v>
      </c>
      <c r="F25" t="s">
        <v>310</v>
      </c>
      <c r="H25" s="40">
        <v>372</v>
      </c>
      <c r="I25" t="s">
        <v>383</v>
      </c>
      <c r="J25" s="46">
        <v>1168</v>
      </c>
    </row>
    <row r="26" spans="2:10">
      <c r="B26">
        <v>1988</v>
      </c>
      <c r="C26" t="s">
        <v>407</v>
      </c>
      <c r="E26" t="s">
        <v>286</v>
      </c>
      <c r="F26" t="s">
        <v>375</v>
      </c>
      <c r="H26" s="40">
        <v>1620</v>
      </c>
      <c r="I26" t="s">
        <v>368</v>
      </c>
      <c r="J26" s="46">
        <v>814</v>
      </c>
    </row>
    <row r="27" spans="2:10">
      <c r="B27">
        <v>1989</v>
      </c>
      <c r="C27" t="s">
        <v>406</v>
      </c>
      <c r="E27" t="s">
        <v>308</v>
      </c>
      <c r="F27" t="s">
        <v>315</v>
      </c>
      <c r="H27" s="40">
        <v>28</v>
      </c>
      <c r="I27" t="s">
        <v>405</v>
      </c>
      <c r="J27" s="46">
        <v>710</v>
      </c>
    </row>
    <row r="28" spans="2:10">
      <c r="B28">
        <v>1989</v>
      </c>
      <c r="C28" t="s">
        <v>404</v>
      </c>
      <c r="E28" t="s">
        <v>284</v>
      </c>
      <c r="F28" t="s">
        <v>368</v>
      </c>
      <c r="G28" t="s">
        <v>288</v>
      </c>
      <c r="H28" s="40">
        <v>464</v>
      </c>
      <c r="I28" t="s">
        <v>365</v>
      </c>
      <c r="J28" s="46">
        <v>661</v>
      </c>
    </row>
    <row r="29" spans="2:10">
      <c r="B29">
        <v>1989</v>
      </c>
      <c r="C29" t="s">
        <v>403</v>
      </c>
      <c r="E29" t="s">
        <v>294</v>
      </c>
      <c r="F29" t="s">
        <v>293</v>
      </c>
      <c r="H29" s="40">
        <v>40</v>
      </c>
      <c r="I29" t="s">
        <v>402</v>
      </c>
      <c r="J29" s="46">
        <v>658</v>
      </c>
    </row>
    <row r="30" spans="2:10">
      <c r="B30">
        <v>1990</v>
      </c>
      <c r="C30" t="s">
        <v>401</v>
      </c>
      <c r="E30" t="s">
        <v>291</v>
      </c>
      <c r="F30" t="s">
        <v>319</v>
      </c>
      <c r="G30" t="s">
        <v>288</v>
      </c>
      <c r="H30" s="40">
        <v>647</v>
      </c>
      <c r="I30" t="s">
        <v>400</v>
      </c>
      <c r="J30" s="46">
        <v>363</v>
      </c>
    </row>
    <row r="31" spans="2:10">
      <c r="B31">
        <v>1990</v>
      </c>
      <c r="C31" t="s">
        <v>399</v>
      </c>
      <c r="E31" t="s">
        <v>286</v>
      </c>
      <c r="F31" t="s">
        <v>310</v>
      </c>
      <c r="H31" s="40">
        <v>267</v>
      </c>
      <c r="J31" s="46"/>
    </row>
    <row r="32" spans="2:10">
      <c r="B32">
        <v>1990</v>
      </c>
      <c r="C32" t="s">
        <v>398</v>
      </c>
      <c r="E32" t="s">
        <v>286</v>
      </c>
      <c r="F32" t="s">
        <v>310</v>
      </c>
      <c r="H32" s="40">
        <v>377</v>
      </c>
      <c r="I32" t="s">
        <v>299</v>
      </c>
      <c r="J32" s="46">
        <v>16926</v>
      </c>
    </row>
    <row r="33" spans="2:10">
      <c r="B33">
        <v>1990</v>
      </c>
      <c r="C33" t="s">
        <v>397</v>
      </c>
      <c r="E33" t="s">
        <v>286</v>
      </c>
      <c r="F33" t="s">
        <v>396</v>
      </c>
      <c r="H33" s="40">
        <v>767</v>
      </c>
      <c r="I33" t="s">
        <v>305</v>
      </c>
      <c r="J33" s="46">
        <v>8296</v>
      </c>
    </row>
    <row r="34" spans="2:10">
      <c r="B34">
        <v>1990</v>
      </c>
      <c r="C34" t="s">
        <v>395</v>
      </c>
      <c r="E34" t="s">
        <v>284</v>
      </c>
      <c r="F34" t="s">
        <v>383</v>
      </c>
      <c r="G34" t="s">
        <v>288</v>
      </c>
      <c r="H34" s="40">
        <v>773</v>
      </c>
      <c r="I34" t="s">
        <v>290</v>
      </c>
      <c r="J34" s="46">
        <v>6904</v>
      </c>
    </row>
    <row r="35" spans="2:10">
      <c r="B35">
        <v>1991</v>
      </c>
      <c r="C35" t="s">
        <v>394</v>
      </c>
      <c r="E35" t="s">
        <v>286</v>
      </c>
      <c r="F35" t="s">
        <v>344</v>
      </c>
      <c r="H35" s="40">
        <v>267</v>
      </c>
      <c r="I35" t="s">
        <v>312</v>
      </c>
      <c r="J35" s="46">
        <v>6818</v>
      </c>
    </row>
    <row r="36" spans="2:10">
      <c r="B36">
        <v>1991</v>
      </c>
      <c r="C36" t="s">
        <v>393</v>
      </c>
      <c r="E36" t="s">
        <v>286</v>
      </c>
      <c r="F36" t="s">
        <v>310</v>
      </c>
      <c r="H36" s="40">
        <v>282</v>
      </c>
      <c r="I36" t="s">
        <v>375</v>
      </c>
      <c r="J36" s="46">
        <v>4522</v>
      </c>
    </row>
    <row r="37" spans="2:10">
      <c r="B37">
        <v>1991</v>
      </c>
      <c r="C37" t="s">
        <v>392</v>
      </c>
      <c r="E37" t="s">
        <v>291</v>
      </c>
      <c r="F37" t="s">
        <v>385</v>
      </c>
      <c r="G37" t="s">
        <v>288</v>
      </c>
      <c r="H37" s="40">
        <v>851</v>
      </c>
      <c r="I37" t="s">
        <v>332</v>
      </c>
      <c r="J37" s="46">
        <v>4380</v>
      </c>
    </row>
    <row r="38" spans="2:10">
      <c r="B38">
        <v>1991</v>
      </c>
      <c r="C38" t="s">
        <v>391</v>
      </c>
      <c r="E38" t="s">
        <v>286</v>
      </c>
      <c r="F38" t="s">
        <v>332</v>
      </c>
      <c r="H38" s="40">
        <v>791</v>
      </c>
      <c r="I38" t="s">
        <v>310</v>
      </c>
      <c r="J38" s="46">
        <v>4153</v>
      </c>
    </row>
    <row r="39" spans="2:10">
      <c r="B39">
        <v>1991</v>
      </c>
      <c r="C39" t="s">
        <v>386</v>
      </c>
      <c r="E39" t="s">
        <v>291</v>
      </c>
      <c r="F39" t="s">
        <v>299</v>
      </c>
      <c r="G39" t="s">
        <v>288</v>
      </c>
      <c r="H39" s="40">
        <v>2066</v>
      </c>
      <c r="I39" t="s">
        <v>319</v>
      </c>
      <c r="J39" s="46">
        <v>3987</v>
      </c>
    </row>
    <row r="40" spans="2:10">
      <c r="B40">
        <v>1992</v>
      </c>
      <c r="C40" t="s">
        <v>390</v>
      </c>
      <c r="E40" t="s">
        <v>291</v>
      </c>
      <c r="F40" t="s">
        <v>319</v>
      </c>
      <c r="G40" t="s">
        <v>288</v>
      </c>
      <c r="H40" s="40">
        <v>473</v>
      </c>
      <c r="I40" t="s">
        <v>389</v>
      </c>
      <c r="J40" s="46">
        <v>2209</v>
      </c>
    </row>
    <row r="41" spans="2:10">
      <c r="B41">
        <v>1992</v>
      </c>
      <c r="C41" t="s">
        <v>388</v>
      </c>
      <c r="E41" t="s">
        <v>294</v>
      </c>
      <c r="F41" t="s">
        <v>381</v>
      </c>
      <c r="G41" t="s">
        <v>288</v>
      </c>
      <c r="H41" s="40">
        <v>1594</v>
      </c>
      <c r="I41" t="s">
        <v>381</v>
      </c>
      <c r="J41" s="46">
        <v>2089</v>
      </c>
    </row>
    <row r="42" spans="2:10">
      <c r="B42">
        <v>1992</v>
      </c>
      <c r="C42" t="s">
        <v>387</v>
      </c>
      <c r="E42" t="s">
        <v>284</v>
      </c>
      <c r="F42" t="s">
        <v>305</v>
      </c>
      <c r="G42" t="s">
        <v>288</v>
      </c>
      <c r="H42" s="40">
        <v>4000</v>
      </c>
      <c r="I42" t="s">
        <v>315</v>
      </c>
      <c r="J42" s="46">
        <v>2007</v>
      </c>
    </row>
    <row r="43" spans="2:10">
      <c r="B43">
        <v>1992</v>
      </c>
      <c r="C43" t="s">
        <v>386</v>
      </c>
      <c r="E43" t="s">
        <v>291</v>
      </c>
      <c r="F43" t="s">
        <v>299</v>
      </c>
      <c r="G43" t="s">
        <v>288</v>
      </c>
      <c r="H43" s="40">
        <v>1022</v>
      </c>
      <c r="I43" t="s">
        <v>385</v>
      </c>
      <c r="J43" s="46">
        <f>SUM(J23:J30)</f>
        <v>7342</v>
      </c>
    </row>
    <row r="44" spans="2:10">
      <c r="B44">
        <v>1992</v>
      </c>
      <c r="C44" t="s">
        <v>384</v>
      </c>
      <c r="E44" t="s">
        <v>284</v>
      </c>
      <c r="F44" t="s">
        <v>383</v>
      </c>
      <c r="G44" t="s">
        <v>288</v>
      </c>
      <c r="H44" s="40">
        <v>337</v>
      </c>
      <c r="J44" s="46"/>
    </row>
    <row r="45" spans="2:10">
      <c r="B45">
        <v>1993</v>
      </c>
      <c r="C45" t="s">
        <v>382</v>
      </c>
      <c r="E45" t="s">
        <v>294</v>
      </c>
      <c r="F45" t="s">
        <v>381</v>
      </c>
      <c r="H45" s="40">
        <v>495</v>
      </c>
      <c r="J45" s="46"/>
    </row>
    <row r="46" spans="2:10">
      <c r="B46">
        <v>1993</v>
      </c>
      <c r="C46" t="s">
        <v>376</v>
      </c>
      <c r="E46" t="s">
        <v>286</v>
      </c>
      <c r="F46" t="s">
        <v>375</v>
      </c>
      <c r="H46" s="40">
        <v>1397</v>
      </c>
      <c r="J46" s="46"/>
    </row>
    <row r="47" spans="2:10">
      <c r="B47">
        <v>1993</v>
      </c>
      <c r="C47" t="s">
        <v>380</v>
      </c>
      <c r="E47" t="s">
        <v>286</v>
      </c>
      <c r="F47" t="s">
        <v>332</v>
      </c>
      <c r="H47" s="40">
        <v>264</v>
      </c>
      <c r="J47" s="46"/>
    </row>
    <row r="48" spans="2:10">
      <c r="B48">
        <v>1993</v>
      </c>
      <c r="C48" t="s">
        <v>379</v>
      </c>
      <c r="E48" t="s">
        <v>284</v>
      </c>
      <c r="F48" t="s">
        <v>305</v>
      </c>
      <c r="H48" s="40">
        <v>209</v>
      </c>
      <c r="J48" s="46"/>
    </row>
    <row r="49" spans="2:10">
      <c r="B49">
        <v>1993</v>
      </c>
      <c r="C49" t="s">
        <v>372</v>
      </c>
      <c r="E49" t="s">
        <v>291</v>
      </c>
      <c r="F49" t="s">
        <v>299</v>
      </c>
      <c r="G49" t="s">
        <v>288</v>
      </c>
      <c r="H49" s="40">
        <v>1702</v>
      </c>
      <c r="J49" s="46"/>
    </row>
    <row r="50" spans="2:10">
      <c r="B50">
        <v>1994</v>
      </c>
      <c r="C50" t="s">
        <v>378</v>
      </c>
      <c r="E50" t="s">
        <v>291</v>
      </c>
      <c r="F50" t="s">
        <v>319</v>
      </c>
      <c r="H50" s="40">
        <v>208</v>
      </c>
      <c r="J50" s="46"/>
    </row>
    <row r="51" spans="2:10">
      <c r="B51">
        <v>1994</v>
      </c>
      <c r="C51" t="s">
        <v>377</v>
      </c>
      <c r="E51" t="s">
        <v>308</v>
      </c>
      <c r="F51" t="s">
        <v>315</v>
      </c>
      <c r="H51" s="40">
        <v>517</v>
      </c>
    </row>
    <row r="52" spans="2:10">
      <c r="B52">
        <v>1994</v>
      </c>
      <c r="C52" t="s">
        <v>376</v>
      </c>
      <c r="E52" t="s">
        <v>286</v>
      </c>
      <c r="F52" t="s">
        <v>375</v>
      </c>
      <c r="H52" s="40">
        <v>373</v>
      </c>
    </row>
    <row r="53" spans="2:10">
      <c r="B53">
        <v>1994</v>
      </c>
      <c r="C53" t="s">
        <v>374</v>
      </c>
      <c r="E53" t="s">
        <v>284</v>
      </c>
      <c r="F53" t="s">
        <v>305</v>
      </c>
      <c r="H53" s="40">
        <v>150</v>
      </c>
    </row>
    <row r="54" spans="2:10">
      <c r="B54">
        <v>1994</v>
      </c>
      <c r="C54" t="s">
        <v>372</v>
      </c>
      <c r="E54" t="s">
        <v>291</v>
      </c>
      <c r="F54" t="s">
        <v>299</v>
      </c>
      <c r="G54" t="s">
        <v>288</v>
      </c>
      <c r="H54" s="40">
        <v>1180</v>
      </c>
    </row>
    <row r="55" spans="2:10">
      <c r="B55">
        <v>1995</v>
      </c>
      <c r="C55" t="s">
        <v>373</v>
      </c>
      <c r="E55" t="s">
        <v>286</v>
      </c>
      <c r="F55" t="s">
        <v>310</v>
      </c>
      <c r="H55" s="40">
        <v>640</v>
      </c>
    </row>
    <row r="56" spans="2:10">
      <c r="B56">
        <v>1995</v>
      </c>
      <c r="C56" t="s">
        <v>362</v>
      </c>
      <c r="E56" t="s">
        <v>286</v>
      </c>
      <c r="F56" t="s">
        <v>332</v>
      </c>
      <c r="H56" s="40">
        <v>192</v>
      </c>
    </row>
    <row r="57" spans="2:10">
      <c r="B57">
        <v>1995</v>
      </c>
      <c r="C57" t="s">
        <v>328</v>
      </c>
      <c r="E57" t="s">
        <v>291</v>
      </c>
      <c r="F57" t="s">
        <v>299</v>
      </c>
      <c r="G57" t="s">
        <v>288</v>
      </c>
      <c r="H57" s="40">
        <v>318</v>
      </c>
    </row>
    <row r="58" spans="2:10">
      <c r="B58">
        <v>1995</v>
      </c>
      <c r="C58" t="s">
        <v>372</v>
      </c>
      <c r="E58" t="s">
        <v>291</v>
      </c>
      <c r="F58" t="s">
        <v>299</v>
      </c>
      <c r="G58" t="s">
        <v>288</v>
      </c>
      <c r="H58" s="40">
        <v>532</v>
      </c>
    </row>
    <row r="59" spans="2:10">
      <c r="B59">
        <v>1995</v>
      </c>
      <c r="C59" t="s">
        <v>292</v>
      </c>
      <c r="E59" t="s">
        <v>291</v>
      </c>
      <c r="F59" t="s">
        <v>290</v>
      </c>
      <c r="H59" s="40">
        <v>34</v>
      </c>
    </row>
    <row r="60" spans="2:10">
      <c r="B60">
        <v>1996</v>
      </c>
      <c r="C60" t="s">
        <v>371</v>
      </c>
      <c r="E60" t="s">
        <v>286</v>
      </c>
      <c r="F60" t="s">
        <v>344</v>
      </c>
      <c r="H60" s="40">
        <v>356</v>
      </c>
    </row>
    <row r="61" spans="2:10">
      <c r="B61">
        <v>1996</v>
      </c>
      <c r="C61" t="s">
        <v>362</v>
      </c>
      <c r="E61" t="s">
        <v>286</v>
      </c>
      <c r="F61" t="s">
        <v>332</v>
      </c>
      <c r="H61" s="40">
        <v>210</v>
      </c>
    </row>
    <row r="62" spans="2:10">
      <c r="B62">
        <v>1996</v>
      </c>
      <c r="C62" t="s">
        <v>328</v>
      </c>
      <c r="E62" t="s">
        <v>291</v>
      </c>
      <c r="F62" t="s">
        <v>299</v>
      </c>
      <c r="G62" t="s">
        <v>288</v>
      </c>
      <c r="H62" s="40">
        <v>384</v>
      </c>
    </row>
    <row r="63" spans="2:10">
      <c r="B63">
        <v>1996</v>
      </c>
      <c r="C63" t="s">
        <v>370</v>
      </c>
      <c r="E63" t="s">
        <v>291</v>
      </c>
      <c r="F63" t="s">
        <v>299</v>
      </c>
      <c r="H63" s="40">
        <v>170</v>
      </c>
    </row>
    <row r="64" spans="2:10">
      <c r="B64">
        <v>1996</v>
      </c>
      <c r="C64" t="s">
        <v>292</v>
      </c>
      <c r="E64" t="s">
        <v>291</v>
      </c>
      <c r="F64" t="s">
        <v>290</v>
      </c>
      <c r="H64" s="40">
        <v>155</v>
      </c>
    </row>
    <row r="65" spans="2:8">
      <c r="B65">
        <v>1997</v>
      </c>
      <c r="C65" t="s">
        <v>364</v>
      </c>
      <c r="E65" t="s">
        <v>294</v>
      </c>
      <c r="F65" t="s">
        <v>317</v>
      </c>
      <c r="H65" s="40">
        <v>38</v>
      </c>
    </row>
    <row r="66" spans="2:8">
      <c r="B66">
        <v>1997</v>
      </c>
      <c r="C66" t="s">
        <v>369</v>
      </c>
      <c r="E66" t="s">
        <v>284</v>
      </c>
      <c r="F66" t="s">
        <v>368</v>
      </c>
      <c r="G66" t="s">
        <v>288</v>
      </c>
      <c r="H66" s="40">
        <v>230</v>
      </c>
    </row>
    <row r="67" spans="2:8">
      <c r="B67">
        <v>1997</v>
      </c>
      <c r="C67" t="s">
        <v>362</v>
      </c>
      <c r="E67" t="s">
        <v>286</v>
      </c>
      <c r="F67" t="s">
        <v>332</v>
      </c>
      <c r="H67" s="40">
        <v>138</v>
      </c>
    </row>
    <row r="68" spans="2:8">
      <c r="B68">
        <v>1997</v>
      </c>
      <c r="C68" t="s">
        <v>328</v>
      </c>
      <c r="E68" t="s">
        <v>291</v>
      </c>
      <c r="F68" t="s">
        <v>299</v>
      </c>
      <c r="G68" t="s">
        <v>288</v>
      </c>
      <c r="H68" s="40">
        <v>388</v>
      </c>
    </row>
    <row r="69" spans="2:8">
      <c r="B69">
        <v>1997</v>
      </c>
      <c r="C69" t="s">
        <v>367</v>
      </c>
      <c r="E69" t="s">
        <v>308</v>
      </c>
      <c r="F69" t="s">
        <v>365</v>
      </c>
      <c r="G69" t="s">
        <v>288</v>
      </c>
      <c r="H69" s="40">
        <v>339</v>
      </c>
    </row>
    <row r="70" spans="2:8">
      <c r="B70">
        <v>1997</v>
      </c>
      <c r="C70" t="s">
        <v>366</v>
      </c>
      <c r="E70" t="s">
        <v>308</v>
      </c>
      <c r="F70" t="s">
        <v>365</v>
      </c>
      <c r="H70" s="40">
        <v>322</v>
      </c>
    </row>
    <row r="71" spans="2:8">
      <c r="B71">
        <v>1997</v>
      </c>
      <c r="C71" t="s">
        <v>292</v>
      </c>
      <c r="E71" t="s">
        <v>291</v>
      </c>
      <c r="F71" t="s">
        <v>290</v>
      </c>
      <c r="H71" s="40">
        <v>205</v>
      </c>
    </row>
    <row r="72" spans="2:8">
      <c r="B72">
        <v>1998</v>
      </c>
      <c r="C72" t="s">
        <v>356</v>
      </c>
      <c r="E72" t="s">
        <v>291</v>
      </c>
      <c r="F72" t="s">
        <v>319</v>
      </c>
      <c r="G72" t="s">
        <v>288</v>
      </c>
      <c r="H72" s="40">
        <v>139</v>
      </c>
    </row>
    <row r="73" spans="2:8">
      <c r="B73">
        <v>1998</v>
      </c>
      <c r="C73" t="s">
        <v>364</v>
      </c>
      <c r="E73" t="s">
        <v>294</v>
      </c>
      <c r="F73" t="s">
        <v>317</v>
      </c>
      <c r="H73" s="40">
        <v>304</v>
      </c>
    </row>
    <row r="74" spans="2:8">
      <c r="B74">
        <v>1998</v>
      </c>
      <c r="C74" t="s">
        <v>362</v>
      </c>
      <c r="E74" t="s">
        <v>286</v>
      </c>
      <c r="F74" t="s">
        <v>332</v>
      </c>
      <c r="H74" s="40">
        <v>314</v>
      </c>
    </row>
    <row r="75" spans="2:8">
      <c r="B75">
        <v>1998</v>
      </c>
      <c r="C75" t="s">
        <v>361</v>
      </c>
      <c r="E75" t="s">
        <v>291</v>
      </c>
      <c r="F75" t="s">
        <v>299</v>
      </c>
      <c r="G75" t="s">
        <v>288</v>
      </c>
      <c r="H75" s="40">
        <v>555</v>
      </c>
    </row>
    <row r="76" spans="2:8">
      <c r="B76">
        <v>1998</v>
      </c>
      <c r="C76" t="s">
        <v>328</v>
      </c>
      <c r="E76" t="s">
        <v>291</v>
      </c>
      <c r="F76" t="s">
        <v>299</v>
      </c>
      <c r="G76" t="s">
        <v>288</v>
      </c>
      <c r="H76" s="40">
        <v>401</v>
      </c>
    </row>
    <row r="77" spans="2:8">
      <c r="B77">
        <v>1998</v>
      </c>
      <c r="C77" t="s">
        <v>292</v>
      </c>
      <c r="E77" t="s">
        <v>291</v>
      </c>
      <c r="F77" t="s">
        <v>290</v>
      </c>
      <c r="H77" s="40">
        <v>264</v>
      </c>
    </row>
    <row r="78" spans="2:8">
      <c r="B78">
        <v>1999</v>
      </c>
      <c r="C78" t="s">
        <v>363</v>
      </c>
      <c r="E78" t="s">
        <v>291</v>
      </c>
      <c r="F78" t="s">
        <v>319</v>
      </c>
      <c r="G78" t="s">
        <v>288</v>
      </c>
      <c r="H78" s="40">
        <v>154</v>
      </c>
    </row>
    <row r="79" spans="2:8">
      <c r="B79">
        <v>1999</v>
      </c>
      <c r="C79" t="s">
        <v>362</v>
      </c>
      <c r="E79" t="s">
        <v>286</v>
      </c>
      <c r="F79" t="s">
        <v>332</v>
      </c>
      <c r="H79" s="40">
        <v>77</v>
      </c>
    </row>
    <row r="80" spans="2:8">
      <c r="B80">
        <v>1999</v>
      </c>
      <c r="C80" t="s">
        <v>361</v>
      </c>
      <c r="E80" t="s">
        <v>291</v>
      </c>
      <c r="F80" t="s">
        <v>299</v>
      </c>
      <c r="G80" t="s">
        <v>288</v>
      </c>
      <c r="H80" s="40">
        <v>400</v>
      </c>
    </row>
    <row r="81" spans="1:8">
      <c r="B81">
        <v>1999</v>
      </c>
      <c r="C81" t="s">
        <v>328</v>
      </c>
      <c r="E81" t="s">
        <v>291</v>
      </c>
      <c r="F81" t="s">
        <v>299</v>
      </c>
      <c r="G81" t="s">
        <v>288</v>
      </c>
      <c r="H81" s="40">
        <v>480</v>
      </c>
    </row>
    <row r="82" spans="1:8">
      <c r="B82">
        <v>1999</v>
      </c>
      <c r="C82" t="s">
        <v>339</v>
      </c>
      <c r="E82" t="s">
        <v>291</v>
      </c>
      <c r="F82" t="s">
        <v>296</v>
      </c>
      <c r="G82" t="s">
        <v>288</v>
      </c>
      <c r="H82" s="40">
        <v>122</v>
      </c>
    </row>
    <row r="83" spans="1:8">
      <c r="B83">
        <v>1999</v>
      </c>
      <c r="C83" t="s">
        <v>292</v>
      </c>
      <c r="E83" t="s">
        <v>291</v>
      </c>
      <c r="F83" t="s">
        <v>290</v>
      </c>
      <c r="H83" s="40">
        <v>189</v>
      </c>
    </row>
    <row r="84" spans="1:8">
      <c r="B84">
        <v>2000</v>
      </c>
      <c r="C84" t="s">
        <v>350</v>
      </c>
      <c r="E84" t="s">
        <v>286</v>
      </c>
      <c r="F84" t="s">
        <v>344</v>
      </c>
      <c r="G84" t="s">
        <v>288</v>
      </c>
      <c r="H84" s="40">
        <v>121</v>
      </c>
    </row>
    <row r="85" spans="1:8">
      <c r="B85">
        <v>2000</v>
      </c>
      <c r="C85" t="s">
        <v>358</v>
      </c>
      <c r="E85" t="s">
        <v>286</v>
      </c>
      <c r="F85" t="s">
        <v>332</v>
      </c>
      <c r="H85" s="40">
        <v>272</v>
      </c>
    </row>
    <row r="86" spans="1:8">
      <c r="B86">
        <v>2000</v>
      </c>
      <c r="C86" t="s">
        <v>306</v>
      </c>
      <c r="E86" t="s">
        <v>284</v>
      </c>
      <c r="F86" t="s">
        <v>305</v>
      </c>
      <c r="G86" t="s">
        <v>288</v>
      </c>
      <c r="H86" s="40">
        <v>430</v>
      </c>
    </row>
    <row r="87" spans="1:8">
      <c r="B87">
        <v>2000</v>
      </c>
      <c r="C87" t="s">
        <v>328</v>
      </c>
      <c r="E87" t="s">
        <v>291</v>
      </c>
      <c r="F87" t="s">
        <v>299</v>
      </c>
      <c r="G87" t="s">
        <v>288</v>
      </c>
      <c r="H87" s="40">
        <v>332</v>
      </c>
    </row>
    <row r="88" spans="1:8">
      <c r="B88">
        <v>2000</v>
      </c>
      <c r="C88" t="s">
        <v>360</v>
      </c>
      <c r="E88" t="s">
        <v>294</v>
      </c>
      <c r="F88" t="s">
        <v>293</v>
      </c>
      <c r="H88" s="40">
        <v>102</v>
      </c>
    </row>
    <row r="89" spans="1:8">
      <c r="A89">
        <f>B89-1988</f>
        <v>12</v>
      </c>
      <c r="B89">
        <v>2000</v>
      </c>
      <c r="C89" t="s">
        <v>292</v>
      </c>
      <c r="E89" t="s">
        <v>291</v>
      </c>
      <c r="F89" t="s">
        <v>290</v>
      </c>
      <c r="H89" s="40">
        <v>361</v>
      </c>
    </row>
    <row r="90" spans="1:8">
      <c r="A90">
        <f t="shared" ref="A90:A153" si="0">B90-1988</f>
        <v>13</v>
      </c>
      <c r="B90">
        <v>2001</v>
      </c>
      <c r="C90" t="s">
        <v>350</v>
      </c>
      <c r="E90" t="s">
        <v>286</v>
      </c>
      <c r="F90" t="s">
        <v>344</v>
      </c>
      <c r="G90" t="s">
        <v>288</v>
      </c>
      <c r="H90" s="40">
        <v>118</v>
      </c>
    </row>
    <row r="91" spans="1:8">
      <c r="A91">
        <f t="shared" si="0"/>
        <v>13</v>
      </c>
      <c r="B91">
        <v>2001</v>
      </c>
      <c r="C91" t="s">
        <v>358</v>
      </c>
      <c r="E91" t="s">
        <v>286</v>
      </c>
      <c r="F91" t="s">
        <v>332</v>
      </c>
      <c r="H91" s="40">
        <v>272</v>
      </c>
    </row>
    <row r="92" spans="1:8">
      <c r="A92">
        <f t="shared" si="0"/>
        <v>13</v>
      </c>
      <c r="B92">
        <v>2001</v>
      </c>
      <c r="C92" t="s">
        <v>306</v>
      </c>
      <c r="E92" t="s">
        <v>284</v>
      </c>
      <c r="F92" t="s">
        <v>305</v>
      </c>
      <c r="G92" t="s">
        <v>288</v>
      </c>
      <c r="H92" s="40">
        <v>420</v>
      </c>
    </row>
    <row r="93" spans="1:8">
      <c r="A93">
        <f t="shared" si="0"/>
        <v>13</v>
      </c>
      <c r="B93">
        <v>2001</v>
      </c>
      <c r="C93" t="s">
        <v>328</v>
      </c>
      <c r="E93" t="s">
        <v>291</v>
      </c>
      <c r="F93" t="s">
        <v>299</v>
      </c>
      <c r="G93" t="s">
        <v>288</v>
      </c>
      <c r="H93" s="40">
        <v>456</v>
      </c>
    </row>
    <row r="94" spans="1:8">
      <c r="A94">
        <f t="shared" si="0"/>
        <v>13</v>
      </c>
      <c r="B94">
        <v>2001</v>
      </c>
      <c r="C94" t="s">
        <v>346</v>
      </c>
      <c r="E94" t="s">
        <v>291</v>
      </c>
      <c r="F94" t="s">
        <v>299</v>
      </c>
      <c r="G94" t="s">
        <v>288</v>
      </c>
      <c r="H94" s="40">
        <v>200</v>
      </c>
    </row>
    <row r="95" spans="1:8">
      <c r="A95">
        <f t="shared" si="0"/>
        <v>13</v>
      </c>
      <c r="B95">
        <v>2001</v>
      </c>
      <c r="C95" t="s">
        <v>292</v>
      </c>
      <c r="E95" t="s">
        <v>291</v>
      </c>
      <c r="F95" t="s">
        <v>290</v>
      </c>
      <c r="H95" s="40">
        <v>197</v>
      </c>
    </row>
    <row r="96" spans="1:8">
      <c r="A96">
        <f t="shared" si="0"/>
        <v>14</v>
      </c>
      <c r="B96">
        <v>2002</v>
      </c>
      <c r="C96" t="s">
        <v>359</v>
      </c>
      <c r="E96" t="s">
        <v>291</v>
      </c>
      <c r="F96" t="s">
        <v>312</v>
      </c>
      <c r="G96" t="s">
        <v>288</v>
      </c>
      <c r="H96" s="40">
        <v>169</v>
      </c>
    </row>
    <row r="97" spans="1:8">
      <c r="A97">
        <f t="shared" si="0"/>
        <v>14</v>
      </c>
      <c r="B97">
        <v>2002</v>
      </c>
      <c r="C97" t="s">
        <v>358</v>
      </c>
      <c r="E97" t="s">
        <v>286</v>
      </c>
      <c r="F97" t="s">
        <v>332</v>
      </c>
      <c r="H97" s="40">
        <v>277</v>
      </c>
    </row>
    <row r="98" spans="1:8">
      <c r="A98">
        <f t="shared" si="0"/>
        <v>14</v>
      </c>
      <c r="B98">
        <v>2002</v>
      </c>
      <c r="C98" t="s">
        <v>306</v>
      </c>
      <c r="E98" t="s">
        <v>284</v>
      </c>
      <c r="F98" t="s">
        <v>305</v>
      </c>
      <c r="G98" t="s">
        <v>288</v>
      </c>
      <c r="H98" s="40">
        <v>407</v>
      </c>
    </row>
    <row r="99" spans="1:8">
      <c r="A99">
        <f t="shared" si="0"/>
        <v>14</v>
      </c>
      <c r="B99">
        <v>2002</v>
      </c>
      <c r="C99" t="s">
        <v>328</v>
      </c>
      <c r="E99" t="s">
        <v>291</v>
      </c>
      <c r="F99" t="s">
        <v>299</v>
      </c>
      <c r="G99" t="s">
        <v>288</v>
      </c>
      <c r="H99" s="40">
        <v>410</v>
      </c>
    </row>
    <row r="100" spans="1:8">
      <c r="A100">
        <f t="shared" si="0"/>
        <v>14</v>
      </c>
      <c r="B100">
        <v>2002</v>
      </c>
      <c r="C100" t="s">
        <v>346</v>
      </c>
      <c r="E100" t="s">
        <v>291</v>
      </c>
      <c r="F100" t="s">
        <v>299</v>
      </c>
      <c r="G100" t="s">
        <v>288</v>
      </c>
      <c r="H100" s="40">
        <v>180</v>
      </c>
    </row>
    <row r="101" spans="1:8">
      <c r="A101">
        <f t="shared" si="0"/>
        <v>14</v>
      </c>
      <c r="B101">
        <v>2002</v>
      </c>
      <c r="C101" t="s">
        <v>292</v>
      </c>
      <c r="E101" t="s">
        <v>291</v>
      </c>
      <c r="F101" t="s">
        <v>290</v>
      </c>
      <c r="H101" s="40">
        <v>354</v>
      </c>
    </row>
    <row r="102" spans="1:8">
      <c r="A102">
        <f t="shared" si="0"/>
        <v>15</v>
      </c>
      <c r="B102">
        <v>2003</v>
      </c>
      <c r="C102" t="s">
        <v>357</v>
      </c>
      <c r="E102" t="s">
        <v>286</v>
      </c>
      <c r="F102" t="s">
        <v>310</v>
      </c>
      <c r="H102" s="40">
        <v>294</v>
      </c>
    </row>
    <row r="103" spans="1:8">
      <c r="A103">
        <f t="shared" si="0"/>
        <v>15</v>
      </c>
      <c r="B103">
        <v>2003</v>
      </c>
      <c r="C103" t="s">
        <v>306</v>
      </c>
      <c r="E103" t="s">
        <v>284</v>
      </c>
      <c r="F103" t="s">
        <v>305</v>
      </c>
      <c r="G103" t="s">
        <v>288</v>
      </c>
      <c r="H103" s="40">
        <v>402</v>
      </c>
    </row>
    <row r="104" spans="1:8">
      <c r="A104">
        <f t="shared" si="0"/>
        <v>15</v>
      </c>
      <c r="B104">
        <v>2003</v>
      </c>
      <c r="C104" t="s">
        <v>328</v>
      </c>
      <c r="E104" t="s">
        <v>291</v>
      </c>
      <c r="F104" t="s">
        <v>299</v>
      </c>
      <c r="G104" t="s">
        <v>288</v>
      </c>
      <c r="H104" s="40">
        <v>195</v>
      </c>
    </row>
    <row r="105" spans="1:8">
      <c r="A105">
        <f t="shared" si="0"/>
        <v>15</v>
      </c>
      <c r="B105">
        <v>2003</v>
      </c>
      <c r="C105" t="s">
        <v>346</v>
      </c>
      <c r="E105" t="s">
        <v>291</v>
      </c>
      <c r="F105" t="s">
        <v>299</v>
      </c>
      <c r="G105" t="s">
        <v>288</v>
      </c>
      <c r="H105" s="40">
        <v>234</v>
      </c>
    </row>
    <row r="106" spans="1:8">
      <c r="A106">
        <f t="shared" si="0"/>
        <v>15</v>
      </c>
      <c r="B106">
        <v>2003</v>
      </c>
      <c r="C106" t="s">
        <v>339</v>
      </c>
      <c r="E106" t="s">
        <v>291</v>
      </c>
      <c r="F106" t="s">
        <v>296</v>
      </c>
      <c r="G106" t="s">
        <v>288</v>
      </c>
      <c r="H106" s="40">
        <v>133</v>
      </c>
    </row>
    <row r="107" spans="1:8">
      <c r="A107">
        <f t="shared" si="0"/>
        <v>15</v>
      </c>
      <c r="B107">
        <v>2003</v>
      </c>
      <c r="C107" t="s">
        <v>292</v>
      </c>
      <c r="E107" t="s">
        <v>291</v>
      </c>
      <c r="F107" t="s">
        <v>290</v>
      </c>
      <c r="H107" s="40">
        <v>704</v>
      </c>
    </row>
    <row r="108" spans="1:8">
      <c r="A108">
        <f t="shared" si="0"/>
        <v>16</v>
      </c>
      <c r="B108">
        <v>2004</v>
      </c>
      <c r="C108" t="s">
        <v>356</v>
      </c>
      <c r="E108" t="s">
        <v>291</v>
      </c>
      <c r="F108" t="s">
        <v>319</v>
      </c>
      <c r="G108" t="s">
        <v>288</v>
      </c>
      <c r="H108" s="40">
        <v>183</v>
      </c>
    </row>
    <row r="109" spans="1:8">
      <c r="A109">
        <f t="shared" si="0"/>
        <v>16</v>
      </c>
      <c r="B109">
        <v>2004</v>
      </c>
      <c r="C109" t="s">
        <v>355</v>
      </c>
      <c r="E109" t="s">
        <v>291</v>
      </c>
      <c r="F109" t="s">
        <v>319</v>
      </c>
      <c r="G109" t="s">
        <v>288</v>
      </c>
      <c r="H109" s="40">
        <v>140</v>
      </c>
    </row>
    <row r="110" spans="1:8">
      <c r="A110">
        <f t="shared" si="0"/>
        <v>16</v>
      </c>
      <c r="B110">
        <v>2004</v>
      </c>
      <c r="C110" t="s">
        <v>350</v>
      </c>
      <c r="E110" t="s">
        <v>286</v>
      </c>
      <c r="F110" t="s">
        <v>344</v>
      </c>
      <c r="G110" t="s">
        <v>288</v>
      </c>
      <c r="H110" s="40">
        <v>112</v>
      </c>
    </row>
    <row r="111" spans="1:8">
      <c r="A111">
        <f t="shared" si="0"/>
        <v>16</v>
      </c>
      <c r="B111">
        <v>2004</v>
      </c>
      <c r="C111" t="s">
        <v>306</v>
      </c>
      <c r="E111" t="s">
        <v>284</v>
      </c>
      <c r="F111" t="s">
        <v>305</v>
      </c>
      <c r="G111" t="s">
        <v>288</v>
      </c>
      <c r="H111" s="40">
        <v>396</v>
      </c>
    </row>
    <row r="112" spans="1:8">
      <c r="A112">
        <f t="shared" si="0"/>
        <v>16</v>
      </c>
      <c r="B112">
        <v>2004</v>
      </c>
      <c r="C112" t="s">
        <v>354</v>
      </c>
      <c r="E112" t="s">
        <v>291</v>
      </c>
      <c r="F112" t="s">
        <v>299</v>
      </c>
      <c r="G112" t="s">
        <v>288</v>
      </c>
      <c r="H112" s="40">
        <v>102</v>
      </c>
    </row>
    <row r="113" spans="1:9">
      <c r="A113">
        <f t="shared" si="0"/>
        <v>16</v>
      </c>
      <c r="B113">
        <v>2004</v>
      </c>
      <c r="C113" t="s">
        <v>328</v>
      </c>
      <c r="E113" t="s">
        <v>291</v>
      </c>
      <c r="F113" t="s">
        <v>299</v>
      </c>
      <c r="G113" t="s">
        <v>288</v>
      </c>
      <c r="H113" s="40">
        <v>113</v>
      </c>
    </row>
    <row r="114" spans="1:9">
      <c r="A114">
        <f t="shared" si="0"/>
        <v>16</v>
      </c>
      <c r="B114">
        <v>2004</v>
      </c>
      <c r="C114" t="s">
        <v>292</v>
      </c>
      <c r="E114" t="s">
        <v>291</v>
      </c>
      <c r="F114" t="s">
        <v>290</v>
      </c>
      <c r="H114" s="40">
        <v>446</v>
      </c>
    </row>
    <row r="115" spans="1:9">
      <c r="A115">
        <f t="shared" si="0"/>
        <v>17</v>
      </c>
      <c r="B115">
        <v>2005</v>
      </c>
      <c r="C115" t="s">
        <v>350</v>
      </c>
      <c r="E115" t="s">
        <v>286</v>
      </c>
      <c r="F115" t="s">
        <v>344</v>
      </c>
      <c r="G115" t="s">
        <v>288</v>
      </c>
      <c r="H115" s="40">
        <v>110</v>
      </c>
    </row>
    <row r="116" spans="1:9">
      <c r="A116">
        <f t="shared" si="0"/>
        <v>17</v>
      </c>
      <c r="B116">
        <v>2005</v>
      </c>
      <c r="C116" t="s">
        <v>314</v>
      </c>
      <c r="E116" t="s">
        <v>291</v>
      </c>
      <c r="F116" t="s">
        <v>312</v>
      </c>
      <c r="H116" s="40">
        <v>1192</v>
      </c>
    </row>
    <row r="117" spans="1:9">
      <c r="A117">
        <f t="shared" si="0"/>
        <v>17</v>
      </c>
      <c r="B117">
        <v>2005</v>
      </c>
      <c r="C117" t="s">
        <v>343</v>
      </c>
      <c r="E117" t="s">
        <v>291</v>
      </c>
      <c r="F117" t="s">
        <v>312</v>
      </c>
      <c r="H117" s="40">
        <v>916</v>
      </c>
    </row>
    <row r="118" spans="1:9">
      <c r="A118">
        <f t="shared" si="0"/>
        <v>17</v>
      </c>
      <c r="B118">
        <v>2005</v>
      </c>
      <c r="C118" t="s">
        <v>353</v>
      </c>
      <c r="E118" t="s">
        <v>286</v>
      </c>
      <c r="F118" t="s">
        <v>310</v>
      </c>
      <c r="H118" s="40">
        <v>131</v>
      </c>
      <c r="I118" s="46">
        <f>SUM(H118:H131)</f>
        <v>5028</v>
      </c>
    </row>
    <row r="119" spans="1:9">
      <c r="A119">
        <f t="shared" si="0"/>
        <v>17</v>
      </c>
      <c r="B119">
        <v>2005</v>
      </c>
      <c r="C119" t="s">
        <v>352</v>
      </c>
      <c r="E119" t="s">
        <v>286</v>
      </c>
      <c r="F119" t="s">
        <v>310</v>
      </c>
      <c r="H119" s="40">
        <v>185</v>
      </c>
    </row>
    <row r="120" spans="1:9">
      <c r="A120">
        <f t="shared" si="0"/>
        <v>17</v>
      </c>
      <c r="B120">
        <v>2005</v>
      </c>
      <c r="C120" t="s">
        <v>346</v>
      </c>
      <c r="E120" t="s">
        <v>291</v>
      </c>
      <c r="F120" t="s">
        <v>299</v>
      </c>
      <c r="G120" t="s">
        <v>288</v>
      </c>
      <c r="H120" s="40">
        <v>175</v>
      </c>
    </row>
    <row r="121" spans="1:9">
      <c r="A121">
        <f t="shared" si="0"/>
        <v>17</v>
      </c>
      <c r="B121">
        <v>2005</v>
      </c>
      <c r="C121" t="s">
        <v>292</v>
      </c>
      <c r="E121" t="s">
        <v>291</v>
      </c>
      <c r="F121" t="s">
        <v>290</v>
      </c>
      <c r="H121" s="40">
        <v>390</v>
      </c>
    </row>
    <row r="122" spans="1:9">
      <c r="A122">
        <f t="shared" si="0"/>
        <v>18</v>
      </c>
      <c r="B122">
        <v>2006</v>
      </c>
      <c r="C122" t="s">
        <v>351</v>
      </c>
      <c r="E122" t="s">
        <v>291</v>
      </c>
      <c r="F122" t="s">
        <v>319</v>
      </c>
      <c r="G122" t="s">
        <v>288</v>
      </c>
      <c r="H122" s="40">
        <v>909</v>
      </c>
    </row>
    <row r="123" spans="1:9">
      <c r="A123">
        <f t="shared" si="0"/>
        <v>18</v>
      </c>
      <c r="B123">
        <v>2006</v>
      </c>
      <c r="C123" t="s">
        <v>350</v>
      </c>
      <c r="E123" t="s">
        <v>286</v>
      </c>
      <c r="F123" t="s">
        <v>344</v>
      </c>
      <c r="G123" t="s">
        <v>288</v>
      </c>
      <c r="H123" s="40">
        <v>108</v>
      </c>
    </row>
    <row r="124" spans="1:9">
      <c r="A124">
        <f t="shared" si="0"/>
        <v>18</v>
      </c>
      <c r="B124">
        <v>2006</v>
      </c>
      <c r="C124" t="s">
        <v>349</v>
      </c>
      <c r="E124" t="s">
        <v>308</v>
      </c>
      <c r="F124" t="s">
        <v>315</v>
      </c>
      <c r="H124" s="40">
        <v>703</v>
      </c>
    </row>
    <row r="125" spans="1:9">
      <c r="A125">
        <f t="shared" si="0"/>
        <v>18</v>
      </c>
      <c r="B125">
        <v>2006</v>
      </c>
      <c r="C125" t="s">
        <v>343</v>
      </c>
      <c r="E125" t="s">
        <v>291</v>
      </c>
      <c r="F125" t="s">
        <v>312</v>
      </c>
      <c r="H125" s="40">
        <v>190</v>
      </c>
    </row>
    <row r="126" spans="1:9">
      <c r="A126">
        <f t="shared" si="0"/>
        <v>18</v>
      </c>
      <c r="B126">
        <v>2006</v>
      </c>
      <c r="C126" t="s">
        <v>348</v>
      </c>
      <c r="E126" t="s">
        <v>286</v>
      </c>
      <c r="F126" t="s">
        <v>310</v>
      </c>
      <c r="H126" s="40">
        <v>264</v>
      </c>
    </row>
    <row r="127" spans="1:9">
      <c r="A127">
        <f t="shared" si="0"/>
        <v>18</v>
      </c>
      <c r="B127">
        <v>2006</v>
      </c>
      <c r="C127" t="s">
        <v>347</v>
      </c>
      <c r="E127" t="s">
        <v>286</v>
      </c>
      <c r="F127" t="s">
        <v>310</v>
      </c>
      <c r="H127" s="40">
        <v>218</v>
      </c>
    </row>
    <row r="128" spans="1:9">
      <c r="A128">
        <f t="shared" si="0"/>
        <v>18</v>
      </c>
      <c r="B128">
        <v>2006</v>
      </c>
      <c r="C128" t="s">
        <v>306</v>
      </c>
      <c r="E128" t="s">
        <v>284</v>
      </c>
      <c r="F128" t="s">
        <v>305</v>
      </c>
      <c r="G128" t="s">
        <v>288</v>
      </c>
      <c r="H128" s="40">
        <v>385</v>
      </c>
    </row>
    <row r="129" spans="1:9">
      <c r="A129">
        <f t="shared" si="0"/>
        <v>18</v>
      </c>
      <c r="B129">
        <v>2006</v>
      </c>
      <c r="C129" t="s">
        <v>328</v>
      </c>
      <c r="E129" t="s">
        <v>291</v>
      </c>
      <c r="F129" t="s">
        <v>299</v>
      </c>
      <c r="G129" t="s">
        <v>288</v>
      </c>
      <c r="H129" s="40">
        <v>233</v>
      </c>
    </row>
    <row r="130" spans="1:9">
      <c r="A130">
        <f t="shared" si="0"/>
        <v>18</v>
      </c>
      <c r="B130">
        <v>2006</v>
      </c>
      <c r="C130" t="s">
        <v>346</v>
      </c>
      <c r="E130" t="s">
        <v>291</v>
      </c>
      <c r="F130" t="s">
        <v>299</v>
      </c>
      <c r="G130" t="s">
        <v>288</v>
      </c>
      <c r="H130" s="40">
        <v>168</v>
      </c>
    </row>
    <row r="131" spans="1:9">
      <c r="A131">
        <f t="shared" si="0"/>
        <v>18</v>
      </c>
      <c r="B131">
        <v>2006</v>
      </c>
      <c r="C131" t="s">
        <v>292</v>
      </c>
      <c r="E131" t="s">
        <v>291</v>
      </c>
      <c r="F131" t="s">
        <v>290</v>
      </c>
      <c r="H131" s="40">
        <v>969</v>
      </c>
    </row>
    <row r="132" spans="1:9">
      <c r="A132">
        <f>B132-1988</f>
        <v>19</v>
      </c>
      <c r="B132">
        <v>2007</v>
      </c>
      <c r="C132" t="s">
        <v>345</v>
      </c>
      <c r="E132" t="s">
        <v>286</v>
      </c>
      <c r="F132" t="s">
        <v>344</v>
      </c>
      <c r="G132" t="s">
        <v>288</v>
      </c>
      <c r="H132" s="40">
        <v>107</v>
      </c>
      <c r="I132" s="46">
        <f>SUM(H132:H137)</f>
        <v>1918</v>
      </c>
    </row>
    <row r="133" spans="1:9">
      <c r="A133">
        <f t="shared" si="0"/>
        <v>19</v>
      </c>
      <c r="B133">
        <v>2007</v>
      </c>
      <c r="C133" t="s">
        <v>314</v>
      </c>
      <c r="E133" t="s">
        <v>291</v>
      </c>
      <c r="F133" t="s">
        <v>312</v>
      </c>
      <c r="H133" s="40">
        <v>155</v>
      </c>
    </row>
    <row r="134" spans="1:9">
      <c r="A134">
        <f t="shared" si="0"/>
        <v>19</v>
      </c>
      <c r="B134">
        <v>2007</v>
      </c>
      <c r="C134" t="s">
        <v>343</v>
      </c>
      <c r="E134" t="s">
        <v>291</v>
      </c>
      <c r="F134" t="s">
        <v>312</v>
      </c>
      <c r="H134" s="40">
        <v>1024</v>
      </c>
    </row>
    <row r="135" spans="1:9">
      <c r="A135">
        <f t="shared" si="0"/>
        <v>19</v>
      </c>
      <c r="B135">
        <v>2007</v>
      </c>
      <c r="C135" t="s">
        <v>313</v>
      </c>
      <c r="E135" t="s">
        <v>291</v>
      </c>
      <c r="F135" t="s">
        <v>312</v>
      </c>
      <c r="H135" s="40">
        <v>139</v>
      </c>
    </row>
    <row r="136" spans="1:9">
      <c r="A136">
        <f t="shared" si="0"/>
        <v>19</v>
      </c>
      <c r="B136">
        <v>2007</v>
      </c>
      <c r="C136" t="s">
        <v>337</v>
      </c>
      <c r="E136" t="s">
        <v>291</v>
      </c>
      <c r="F136" t="s">
        <v>312</v>
      </c>
      <c r="H136" s="40">
        <v>202</v>
      </c>
    </row>
    <row r="137" spans="1:9">
      <c r="A137">
        <f t="shared" si="0"/>
        <v>19</v>
      </c>
      <c r="B137">
        <v>2007</v>
      </c>
      <c r="C137" t="s">
        <v>342</v>
      </c>
      <c r="E137" t="s">
        <v>286</v>
      </c>
      <c r="F137" t="s">
        <v>310</v>
      </c>
      <c r="H137" s="40">
        <v>291</v>
      </c>
    </row>
    <row r="138" spans="1:9">
      <c r="A138">
        <f t="shared" si="0"/>
        <v>19</v>
      </c>
      <c r="B138">
        <v>2007</v>
      </c>
      <c r="C138" t="s">
        <v>341</v>
      </c>
      <c r="E138" t="s">
        <v>286</v>
      </c>
      <c r="F138" t="s">
        <v>332</v>
      </c>
      <c r="H138" s="40">
        <v>284</v>
      </c>
      <c r="I138" s="46">
        <f>SUM(H138:H142)</f>
        <v>1302</v>
      </c>
    </row>
    <row r="139" spans="1:9">
      <c r="A139">
        <f t="shared" si="0"/>
        <v>19</v>
      </c>
      <c r="B139">
        <v>2007</v>
      </c>
      <c r="C139" t="s">
        <v>340</v>
      </c>
      <c r="E139" t="s">
        <v>286</v>
      </c>
      <c r="F139" t="s">
        <v>332</v>
      </c>
      <c r="H139" s="40">
        <v>300</v>
      </c>
    </row>
    <row r="140" spans="1:9">
      <c r="A140">
        <f t="shared" si="0"/>
        <v>19</v>
      </c>
      <c r="B140">
        <v>2007</v>
      </c>
      <c r="C140" t="s">
        <v>306</v>
      </c>
      <c r="E140" t="s">
        <v>284</v>
      </c>
      <c r="F140" t="s">
        <v>305</v>
      </c>
      <c r="G140" t="s">
        <v>288</v>
      </c>
      <c r="H140" s="40">
        <v>385</v>
      </c>
    </row>
    <row r="141" spans="1:9">
      <c r="A141">
        <f t="shared" si="0"/>
        <v>19</v>
      </c>
      <c r="B141">
        <v>2007</v>
      </c>
      <c r="C141" t="s">
        <v>328</v>
      </c>
      <c r="E141" t="s">
        <v>291</v>
      </c>
      <c r="F141" t="s">
        <v>299</v>
      </c>
      <c r="G141" t="s">
        <v>288</v>
      </c>
      <c r="H141" s="40">
        <v>177</v>
      </c>
    </row>
    <row r="142" spans="1:9">
      <c r="A142">
        <f t="shared" si="0"/>
        <v>19</v>
      </c>
      <c r="B142">
        <v>2007</v>
      </c>
      <c r="C142" t="s">
        <v>339</v>
      </c>
      <c r="E142" t="s">
        <v>291</v>
      </c>
      <c r="F142" t="s">
        <v>296</v>
      </c>
      <c r="G142" t="s">
        <v>288</v>
      </c>
      <c r="H142" s="40">
        <v>156</v>
      </c>
    </row>
    <row r="143" spans="1:9">
      <c r="A143">
        <f>B143-1988</f>
        <v>19</v>
      </c>
      <c r="B143">
        <v>2007</v>
      </c>
      <c r="C143" t="s">
        <v>292</v>
      </c>
      <c r="E143" t="s">
        <v>291</v>
      </c>
      <c r="F143" t="s">
        <v>290</v>
      </c>
      <c r="H143" s="40">
        <v>776</v>
      </c>
    </row>
    <row r="144" spans="1:9">
      <c r="A144">
        <f t="shared" si="0"/>
        <v>20</v>
      </c>
      <c r="B144">
        <v>2008</v>
      </c>
      <c r="C144" t="s">
        <v>338</v>
      </c>
      <c r="E144" t="s">
        <v>308</v>
      </c>
      <c r="F144" t="s">
        <v>315</v>
      </c>
      <c r="H144" s="40">
        <v>102</v>
      </c>
    </row>
    <row r="145" spans="1:8">
      <c r="A145">
        <f t="shared" si="0"/>
        <v>20</v>
      </c>
      <c r="B145">
        <v>2008</v>
      </c>
      <c r="C145" t="s">
        <v>314</v>
      </c>
      <c r="E145" t="s">
        <v>291</v>
      </c>
      <c r="F145" t="s">
        <v>312</v>
      </c>
      <c r="H145" s="40">
        <v>119</v>
      </c>
    </row>
    <row r="146" spans="1:8">
      <c r="A146">
        <f t="shared" si="0"/>
        <v>20</v>
      </c>
      <c r="B146">
        <v>2008</v>
      </c>
      <c r="C146" t="s">
        <v>313</v>
      </c>
      <c r="E146" t="s">
        <v>291</v>
      </c>
      <c r="F146" t="s">
        <v>312</v>
      </c>
      <c r="H146" s="40">
        <v>899</v>
      </c>
    </row>
    <row r="147" spans="1:8">
      <c r="A147">
        <f t="shared" si="0"/>
        <v>20</v>
      </c>
      <c r="B147">
        <v>2008</v>
      </c>
      <c r="C147" t="s">
        <v>313</v>
      </c>
      <c r="E147" t="s">
        <v>291</v>
      </c>
      <c r="F147" t="s">
        <v>312</v>
      </c>
      <c r="H147" s="40">
        <v>210</v>
      </c>
    </row>
    <row r="148" spans="1:8">
      <c r="A148">
        <f t="shared" si="0"/>
        <v>20</v>
      </c>
      <c r="B148">
        <v>2008</v>
      </c>
      <c r="C148" t="s">
        <v>337</v>
      </c>
      <c r="E148" t="s">
        <v>291</v>
      </c>
      <c r="F148" t="s">
        <v>312</v>
      </c>
      <c r="H148" s="40">
        <v>1037</v>
      </c>
    </row>
    <row r="149" spans="1:8">
      <c r="A149">
        <f t="shared" si="0"/>
        <v>20</v>
      </c>
      <c r="B149">
        <v>2008</v>
      </c>
      <c r="C149" t="s">
        <v>336</v>
      </c>
      <c r="E149" t="s">
        <v>286</v>
      </c>
      <c r="F149" t="s">
        <v>310</v>
      </c>
      <c r="H149" s="40">
        <v>162</v>
      </c>
    </row>
    <row r="150" spans="1:8">
      <c r="A150">
        <f t="shared" si="0"/>
        <v>20</v>
      </c>
      <c r="B150">
        <v>2008</v>
      </c>
      <c r="C150" t="s">
        <v>335</v>
      </c>
      <c r="E150" t="s">
        <v>286</v>
      </c>
      <c r="F150" t="s">
        <v>310</v>
      </c>
      <c r="H150" s="40">
        <v>204</v>
      </c>
    </row>
    <row r="151" spans="1:8">
      <c r="A151">
        <f t="shared" si="0"/>
        <v>20</v>
      </c>
      <c r="B151">
        <v>2008</v>
      </c>
      <c r="C151" t="s">
        <v>334</v>
      </c>
      <c r="E151" t="s">
        <v>286</v>
      </c>
      <c r="F151" t="s">
        <v>332</v>
      </c>
      <c r="H151" s="40">
        <v>172</v>
      </c>
    </row>
    <row r="152" spans="1:8">
      <c r="A152">
        <f t="shared" si="0"/>
        <v>20</v>
      </c>
      <c r="B152">
        <v>2008</v>
      </c>
      <c r="C152" t="s">
        <v>333</v>
      </c>
      <c r="E152" t="s">
        <v>286</v>
      </c>
      <c r="F152" t="s">
        <v>332</v>
      </c>
      <c r="H152" s="40">
        <v>208</v>
      </c>
    </row>
    <row r="153" spans="1:8">
      <c r="A153">
        <f t="shared" si="0"/>
        <v>20</v>
      </c>
      <c r="B153">
        <v>2008</v>
      </c>
      <c r="C153" t="s">
        <v>306</v>
      </c>
      <c r="E153" t="s">
        <v>284</v>
      </c>
      <c r="F153" t="s">
        <v>305</v>
      </c>
      <c r="G153" t="s">
        <v>288</v>
      </c>
      <c r="H153" s="40">
        <v>380</v>
      </c>
    </row>
    <row r="154" spans="1:8">
      <c r="A154">
        <f t="shared" ref="A154:A159" si="1">B154-1988</f>
        <v>20</v>
      </c>
      <c r="B154">
        <v>2008</v>
      </c>
      <c r="C154" t="s">
        <v>328</v>
      </c>
      <c r="E154" t="s">
        <v>291</v>
      </c>
      <c r="F154" t="s">
        <v>299</v>
      </c>
      <c r="G154" t="s">
        <v>288</v>
      </c>
      <c r="H154" s="40">
        <v>490</v>
      </c>
    </row>
    <row r="155" spans="1:8">
      <c r="A155">
        <f t="shared" si="1"/>
        <v>20</v>
      </c>
      <c r="B155">
        <v>2008</v>
      </c>
      <c r="C155" t="s">
        <v>292</v>
      </c>
      <c r="E155" t="s">
        <v>291</v>
      </c>
      <c r="F155" t="s">
        <v>290</v>
      </c>
      <c r="H155" s="40">
        <v>673</v>
      </c>
    </row>
    <row r="156" spans="1:8">
      <c r="A156">
        <f t="shared" si="1"/>
        <v>21</v>
      </c>
      <c r="B156">
        <v>2009</v>
      </c>
      <c r="C156" t="s">
        <v>331</v>
      </c>
      <c r="E156" t="s">
        <v>291</v>
      </c>
      <c r="F156" t="s">
        <v>312</v>
      </c>
      <c r="H156" s="40">
        <v>78</v>
      </c>
    </row>
    <row r="157" spans="1:8">
      <c r="A157">
        <f t="shared" si="1"/>
        <v>21</v>
      </c>
      <c r="B157">
        <v>2009</v>
      </c>
      <c r="C157" t="s">
        <v>313</v>
      </c>
      <c r="E157" t="s">
        <v>291</v>
      </c>
      <c r="F157" t="s">
        <v>312</v>
      </c>
      <c r="H157" s="40">
        <v>88</v>
      </c>
    </row>
    <row r="158" spans="1:8">
      <c r="A158">
        <f t="shared" si="1"/>
        <v>21</v>
      </c>
      <c r="B158">
        <v>2009</v>
      </c>
      <c r="C158" t="s">
        <v>306</v>
      </c>
      <c r="E158" t="s">
        <v>284</v>
      </c>
      <c r="F158" t="s">
        <v>305</v>
      </c>
      <c r="G158" t="s">
        <v>288</v>
      </c>
      <c r="H158" s="40">
        <v>369</v>
      </c>
    </row>
    <row r="159" spans="1:8">
      <c r="A159">
        <f t="shared" si="1"/>
        <v>21</v>
      </c>
      <c r="B159">
        <v>2009</v>
      </c>
      <c r="C159" t="s">
        <v>330</v>
      </c>
      <c r="E159" t="s">
        <v>291</v>
      </c>
      <c r="F159" t="s">
        <v>299</v>
      </c>
      <c r="G159" t="s">
        <v>288</v>
      </c>
      <c r="H159" s="40">
        <v>917</v>
      </c>
    </row>
    <row r="160" spans="1:8">
      <c r="B160">
        <v>2009</v>
      </c>
      <c r="C160" t="s">
        <v>329</v>
      </c>
      <c r="E160" t="s">
        <v>291</v>
      </c>
      <c r="F160" t="s">
        <v>299</v>
      </c>
      <c r="G160" t="s">
        <v>288</v>
      </c>
      <c r="H160" s="40">
        <v>105</v>
      </c>
    </row>
    <row r="161" spans="2:8">
      <c r="B161">
        <v>2009</v>
      </c>
      <c r="C161" t="s">
        <v>328</v>
      </c>
      <c r="E161" t="s">
        <v>291</v>
      </c>
      <c r="F161" t="s">
        <v>299</v>
      </c>
      <c r="G161" t="s">
        <v>288</v>
      </c>
      <c r="H161" s="40">
        <v>261</v>
      </c>
    </row>
    <row r="162" spans="2:8">
      <c r="B162">
        <v>2009</v>
      </c>
      <c r="C162" t="s">
        <v>327</v>
      </c>
      <c r="E162" t="s">
        <v>291</v>
      </c>
      <c r="F162" t="s">
        <v>299</v>
      </c>
      <c r="H162" s="40">
        <v>214</v>
      </c>
    </row>
    <row r="163" spans="2:8">
      <c r="B163">
        <v>2009</v>
      </c>
      <c r="C163" t="s">
        <v>326</v>
      </c>
      <c r="E163" t="s">
        <v>291</v>
      </c>
      <c r="F163" t="s">
        <v>299</v>
      </c>
      <c r="H163" s="40">
        <v>66</v>
      </c>
    </row>
    <row r="164" spans="2:8">
      <c r="B164">
        <v>2009</v>
      </c>
      <c r="C164" t="s">
        <v>325</v>
      </c>
      <c r="E164" t="s">
        <v>291</v>
      </c>
      <c r="F164" t="s">
        <v>299</v>
      </c>
      <c r="H164" s="40">
        <v>62</v>
      </c>
    </row>
    <row r="165" spans="2:8">
      <c r="B165">
        <v>2009</v>
      </c>
      <c r="C165" t="s">
        <v>324</v>
      </c>
      <c r="E165" t="s">
        <v>291</v>
      </c>
      <c r="F165" t="s">
        <v>299</v>
      </c>
      <c r="H165" s="40">
        <v>88</v>
      </c>
    </row>
    <row r="166" spans="2:8">
      <c r="B166">
        <v>2009</v>
      </c>
      <c r="C166" t="s">
        <v>298</v>
      </c>
      <c r="E166" t="s">
        <v>291</v>
      </c>
      <c r="F166" t="s">
        <v>296</v>
      </c>
      <c r="G166" t="s">
        <v>288</v>
      </c>
      <c r="H166" s="40">
        <v>322</v>
      </c>
    </row>
    <row r="167" spans="2:8">
      <c r="B167">
        <v>2009</v>
      </c>
      <c r="C167" t="s">
        <v>297</v>
      </c>
      <c r="E167" t="s">
        <v>291</v>
      </c>
      <c r="F167" t="s">
        <v>296</v>
      </c>
      <c r="H167" s="40">
        <v>545</v>
      </c>
    </row>
    <row r="168" spans="2:8">
      <c r="B168">
        <v>2009</v>
      </c>
      <c r="C168" t="s">
        <v>323</v>
      </c>
      <c r="E168" t="s">
        <v>294</v>
      </c>
      <c r="F168" t="s">
        <v>293</v>
      </c>
      <c r="H168" s="40">
        <v>66</v>
      </c>
    </row>
    <row r="169" spans="2:8">
      <c r="B169">
        <v>2009</v>
      </c>
      <c r="C169" t="s">
        <v>322</v>
      </c>
      <c r="E169" t="s">
        <v>294</v>
      </c>
      <c r="F169" t="s">
        <v>293</v>
      </c>
      <c r="H169" s="40">
        <v>96</v>
      </c>
    </row>
    <row r="170" spans="2:8">
      <c r="B170">
        <v>2009</v>
      </c>
      <c r="C170" t="s">
        <v>321</v>
      </c>
      <c r="E170" t="s">
        <v>294</v>
      </c>
      <c r="F170" t="s">
        <v>293</v>
      </c>
      <c r="H170" s="40">
        <v>93</v>
      </c>
    </row>
    <row r="171" spans="2:8">
      <c r="B171">
        <v>2009</v>
      </c>
      <c r="C171" t="s">
        <v>295</v>
      </c>
      <c r="E171" t="s">
        <v>294</v>
      </c>
      <c r="F171" t="s">
        <v>293</v>
      </c>
      <c r="H171" s="40">
        <v>75</v>
      </c>
    </row>
    <row r="172" spans="2:8">
      <c r="B172">
        <v>2009</v>
      </c>
      <c r="C172" t="s">
        <v>292</v>
      </c>
      <c r="E172" t="s">
        <v>291</v>
      </c>
      <c r="F172" t="s">
        <v>290</v>
      </c>
      <c r="H172" s="40">
        <v>655</v>
      </c>
    </row>
    <row r="173" spans="2:8">
      <c r="B173">
        <v>2010</v>
      </c>
      <c r="C173" t="s">
        <v>320</v>
      </c>
      <c r="E173" t="s">
        <v>291</v>
      </c>
      <c r="F173" t="s">
        <v>319</v>
      </c>
      <c r="H173" s="40">
        <v>112</v>
      </c>
    </row>
    <row r="174" spans="2:8">
      <c r="B174">
        <v>2010</v>
      </c>
      <c r="C174" t="s">
        <v>318</v>
      </c>
      <c r="E174" t="s">
        <v>294</v>
      </c>
      <c r="F174" t="s">
        <v>317</v>
      </c>
      <c r="H174" s="40">
        <v>51</v>
      </c>
    </row>
    <row r="175" spans="2:8">
      <c r="B175">
        <v>2010</v>
      </c>
      <c r="C175" t="s">
        <v>316</v>
      </c>
      <c r="E175" t="s">
        <v>308</v>
      </c>
      <c r="F175" t="s">
        <v>315</v>
      </c>
      <c r="H175" s="40">
        <v>50</v>
      </c>
    </row>
    <row r="176" spans="2:8">
      <c r="B176">
        <v>2010</v>
      </c>
      <c r="C176" t="s">
        <v>314</v>
      </c>
      <c r="E176" t="s">
        <v>291</v>
      </c>
      <c r="F176" t="s">
        <v>312</v>
      </c>
      <c r="H176" s="40">
        <v>58</v>
      </c>
    </row>
    <row r="177" spans="2:8">
      <c r="B177">
        <v>2010</v>
      </c>
      <c r="C177" t="s">
        <v>313</v>
      </c>
      <c r="E177" t="s">
        <v>291</v>
      </c>
      <c r="F177" t="s">
        <v>312</v>
      </c>
      <c r="H177" s="40">
        <v>342</v>
      </c>
    </row>
    <row r="178" spans="2:8">
      <c r="B178">
        <v>2010</v>
      </c>
      <c r="C178" t="s">
        <v>311</v>
      </c>
      <c r="E178" t="s">
        <v>286</v>
      </c>
      <c r="F178" t="s">
        <v>310</v>
      </c>
      <c r="H178" s="40">
        <v>83</v>
      </c>
    </row>
    <row r="179" spans="2:8">
      <c r="B179">
        <v>2010</v>
      </c>
      <c r="C179" t="s">
        <v>309</v>
      </c>
      <c r="E179" t="s">
        <v>308</v>
      </c>
      <c r="F179" t="s">
        <v>307</v>
      </c>
      <c r="G179" t="s">
        <v>288</v>
      </c>
      <c r="H179" s="40">
        <v>51</v>
      </c>
    </row>
    <row r="180" spans="2:8">
      <c r="B180">
        <v>2010</v>
      </c>
      <c r="C180" t="s">
        <v>306</v>
      </c>
      <c r="E180" t="s">
        <v>284</v>
      </c>
      <c r="F180" t="s">
        <v>305</v>
      </c>
      <c r="G180" t="s">
        <v>288</v>
      </c>
      <c r="H180" s="40">
        <v>363</v>
      </c>
    </row>
    <row r="181" spans="2:8">
      <c r="B181">
        <v>2010</v>
      </c>
      <c r="C181" t="s">
        <v>304</v>
      </c>
      <c r="E181" t="s">
        <v>291</v>
      </c>
      <c r="F181" t="s">
        <v>299</v>
      </c>
      <c r="G181" t="s">
        <v>288</v>
      </c>
      <c r="H181" s="40">
        <v>860</v>
      </c>
    </row>
    <row r="182" spans="2:8">
      <c r="B182">
        <v>2010</v>
      </c>
      <c r="C182" t="s">
        <v>303</v>
      </c>
      <c r="E182" t="s">
        <v>291</v>
      </c>
      <c r="F182" t="s">
        <v>299</v>
      </c>
      <c r="G182" t="s">
        <v>288</v>
      </c>
      <c r="H182" s="40">
        <v>80</v>
      </c>
    </row>
    <row r="183" spans="2:8">
      <c r="B183">
        <v>2010</v>
      </c>
      <c r="C183" t="s">
        <v>302</v>
      </c>
      <c r="E183" t="s">
        <v>291</v>
      </c>
      <c r="F183" t="s">
        <v>299</v>
      </c>
      <c r="H183" s="40">
        <v>63</v>
      </c>
    </row>
    <row r="184" spans="2:8">
      <c r="B184">
        <v>2010</v>
      </c>
      <c r="C184" t="s">
        <v>301</v>
      </c>
      <c r="E184" t="s">
        <v>291</v>
      </c>
      <c r="F184" t="s">
        <v>299</v>
      </c>
      <c r="H184" s="40">
        <v>118</v>
      </c>
    </row>
    <row r="185" spans="2:8">
      <c r="B185">
        <v>2010</v>
      </c>
      <c r="C185" t="s">
        <v>300</v>
      </c>
      <c r="E185" t="s">
        <v>291</v>
      </c>
      <c r="F185" t="s">
        <v>299</v>
      </c>
      <c r="H185" s="40">
        <v>122</v>
      </c>
    </row>
    <row r="186" spans="2:8">
      <c r="B186">
        <v>2010</v>
      </c>
      <c r="C186" t="s">
        <v>298</v>
      </c>
      <c r="E186" t="s">
        <v>291</v>
      </c>
      <c r="F186" t="s">
        <v>296</v>
      </c>
      <c r="G186" t="s">
        <v>288</v>
      </c>
      <c r="H186" s="40">
        <v>319</v>
      </c>
    </row>
    <row r="187" spans="2:8">
      <c r="B187">
        <v>2010</v>
      </c>
      <c r="C187" t="s">
        <v>297</v>
      </c>
      <c r="E187" t="s">
        <v>291</v>
      </c>
      <c r="F187" t="s">
        <v>296</v>
      </c>
      <c r="H187" s="40">
        <v>612</v>
      </c>
    </row>
    <row r="188" spans="2:8">
      <c r="B188">
        <v>2010</v>
      </c>
      <c r="C188" t="s">
        <v>295</v>
      </c>
      <c r="E188" t="s">
        <v>294</v>
      </c>
      <c r="F188" t="s">
        <v>293</v>
      </c>
      <c r="H188" s="40">
        <v>186</v>
      </c>
    </row>
    <row r="189" spans="2:8">
      <c r="B189">
        <v>2010</v>
      </c>
      <c r="C189" t="s">
        <v>292</v>
      </c>
      <c r="E189" t="s">
        <v>291</v>
      </c>
      <c r="F189" t="s">
        <v>290</v>
      </c>
      <c r="H189" s="40">
        <v>532</v>
      </c>
    </row>
    <row r="190" spans="2:8">
      <c r="B190">
        <v>2011</v>
      </c>
      <c r="C190" t="s">
        <v>436</v>
      </c>
      <c r="E190" t="s">
        <v>284</v>
      </c>
      <c r="F190" t="s">
        <v>437</v>
      </c>
      <c r="H190" s="40">
        <v>3948</v>
      </c>
    </row>
    <row r="191" spans="2:8">
      <c r="B191">
        <v>2011</v>
      </c>
      <c r="C191" t="s">
        <v>297</v>
      </c>
      <c r="E191" t="s">
        <v>291</v>
      </c>
      <c r="F191" t="s">
        <v>296</v>
      </c>
      <c r="H191" s="40">
        <v>964</v>
      </c>
    </row>
    <row r="192" spans="2:8">
      <c r="B192">
        <v>2011</v>
      </c>
      <c r="C192" t="s">
        <v>292</v>
      </c>
      <c r="E192" t="s">
        <v>291</v>
      </c>
      <c r="F192" t="s">
        <v>290</v>
      </c>
      <c r="H192" s="40">
        <v>412</v>
      </c>
    </row>
    <row r="193" spans="2:8">
      <c r="B193">
        <v>2011</v>
      </c>
      <c r="C193" t="s">
        <v>438</v>
      </c>
      <c r="E193" t="s">
        <v>308</v>
      </c>
      <c r="F193" t="s">
        <v>315</v>
      </c>
      <c r="H193" s="40">
        <v>369</v>
      </c>
    </row>
    <row r="194" spans="2:8">
      <c r="B194">
        <v>2011</v>
      </c>
      <c r="C194" t="s">
        <v>306</v>
      </c>
      <c r="E194" t="s">
        <v>284</v>
      </c>
      <c r="F194" t="s">
        <v>305</v>
      </c>
      <c r="G194" t="s">
        <v>288</v>
      </c>
      <c r="H194" s="40">
        <v>357</v>
      </c>
    </row>
    <row r="195" spans="2:8">
      <c r="B195">
        <v>2011</v>
      </c>
      <c r="C195" t="s">
        <v>298</v>
      </c>
      <c r="E195" t="s">
        <v>291</v>
      </c>
      <c r="F195" t="s">
        <v>296</v>
      </c>
      <c r="G195" t="s">
        <v>288</v>
      </c>
      <c r="H195" s="40">
        <v>316</v>
      </c>
    </row>
    <row r="196" spans="2:8">
      <c r="B196">
        <v>2011</v>
      </c>
      <c r="C196" t="s">
        <v>439</v>
      </c>
      <c r="E196" t="s">
        <v>285</v>
      </c>
      <c r="F196" t="s">
        <v>319</v>
      </c>
      <c r="G196" t="s">
        <v>288</v>
      </c>
      <c r="H196" s="40">
        <v>222</v>
      </c>
    </row>
    <row r="197" spans="2:8">
      <c r="B197">
        <v>2011</v>
      </c>
      <c r="C197" t="s">
        <v>440</v>
      </c>
      <c r="E197" t="s">
        <v>291</v>
      </c>
      <c r="F197" t="s">
        <v>299</v>
      </c>
      <c r="G197" t="s">
        <v>288</v>
      </c>
      <c r="H197" s="40">
        <v>208</v>
      </c>
    </row>
    <row r="198" spans="2:8">
      <c r="B198">
        <v>2011</v>
      </c>
      <c r="C198" t="s">
        <v>441</v>
      </c>
      <c r="E198" t="s">
        <v>284</v>
      </c>
      <c r="F198" t="s">
        <v>437</v>
      </c>
      <c r="H198" s="40">
        <v>204</v>
      </c>
    </row>
    <row r="199" spans="2:8">
      <c r="B199">
        <v>2011</v>
      </c>
      <c r="C199" t="s">
        <v>442</v>
      </c>
      <c r="E199" t="s">
        <v>443</v>
      </c>
      <c r="F199" t="s">
        <v>293</v>
      </c>
      <c r="H199" s="40">
        <v>148</v>
      </c>
    </row>
    <row r="200" spans="2:8">
      <c r="B200">
        <v>2011</v>
      </c>
      <c r="C200" t="s">
        <v>444</v>
      </c>
      <c r="E200" t="s">
        <v>443</v>
      </c>
      <c r="F200" t="s">
        <v>293</v>
      </c>
      <c r="H200" s="40">
        <v>114</v>
      </c>
    </row>
    <row r="201" spans="2:8">
      <c r="B201">
        <v>2011</v>
      </c>
      <c r="C201" t="s">
        <v>445</v>
      </c>
      <c r="E201" t="s">
        <v>286</v>
      </c>
      <c r="F201" t="s">
        <v>310</v>
      </c>
      <c r="H201" s="40">
        <v>71</v>
      </c>
    </row>
    <row r="202" spans="2:8">
      <c r="B202">
        <v>2011</v>
      </c>
      <c r="C202" t="s">
        <v>446</v>
      </c>
      <c r="E202" t="s">
        <v>291</v>
      </c>
      <c r="F202" t="s">
        <v>299</v>
      </c>
      <c r="H202" s="40">
        <v>60</v>
      </c>
    </row>
    <row r="203" spans="2:8">
      <c r="B203">
        <v>2011</v>
      </c>
      <c r="C203" t="s">
        <v>447</v>
      </c>
      <c r="E203" t="s">
        <v>308</v>
      </c>
      <c r="F203" t="s">
        <v>448</v>
      </c>
      <c r="H203" s="40">
        <v>59</v>
      </c>
    </row>
    <row r="204" spans="2:8">
      <c r="B204">
        <v>2011</v>
      </c>
      <c r="C204" t="s">
        <v>449</v>
      </c>
      <c r="E204" t="s">
        <v>285</v>
      </c>
      <c r="F204" t="s">
        <v>319</v>
      </c>
      <c r="G204" t="s">
        <v>288</v>
      </c>
      <c r="H204" s="40">
        <v>58</v>
      </c>
    </row>
    <row r="205" spans="2:8">
      <c r="B205">
        <v>2011</v>
      </c>
      <c r="C205" t="s">
        <v>450</v>
      </c>
      <c r="E205" t="s">
        <v>286</v>
      </c>
      <c r="F205" t="s">
        <v>451</v>
      </c>
      <c r="H205" s="40">
        <v>53</v>
      </c>
    </row>
    <row r="206" spans="2:8">
      <c r="B206">
        <v>2011</v>
      </c>
      <c r="C206" t="s">
        <v>453</v>
      </c>
      <c r="E206" t="s">
        <v>284</v>
      </c>
      <c r="F206" t="s">
        <v>452</v>
      </c>
      <c r="H206" s="40">
        <v>52</v>
      </c>
    </row>
    <row r="207" spans="2:8">
      <c r="B207">
        <v>2012</v>
      </c>
      <c r="C207" t="s">
        <v>438</v>
      </c>
      <c r="E207" t="s">
        <v>308</v>
      </c>
      <c r="F207" t="s">
        <v>315</v>
      </c>
      <c r="H207" s="40">
        <v>848</v>
      </c>
    </row>
    <row r="208" spans="2:8">
      <c r="B208">
        <v>2012</v>
      </c>
      <c r="C208" t="s">
        <v>456</v>
      </c>
      <c r="E208" t="s">
        <v>291</v>
      </c>
      <c r="F208" t="s">
        <v>296</v>
      </c>
      <c r="H208" s="40">
        <v>676</v>
      </c>
    </row>
    <row r="209" spans="2:8">
      <c r="B209">
        <v>2012</v>
      </c>
      <c r="C209" t="s">
        <v>292</v>
      </c>
      <c r="E209" t="s">
        <v>285</v>
      </c>
      <c r="F209" t="s">
        <v>457</v>
      </c>
      <c r="H209" s="40">
        <v>427</v>
      </c>
    </row>
    <row r="210" spans="2:8">
      <c r="B210">
        <v>2012</v>
      </c>
      <c r="C210" t="s">
        <v>298</v>
      </c>
      <c r="E210" t="s">
        <v>291</v>
      </c>
      <c r="F210" t="s">
        <v>296</v>
      </c>
      <c r="G210" t="s">
        <v>288</v>
      </c>
      <c r="H210" s="40">
        <v>314</v>
      </c>
    </row>
    <row r="211" spans="2:8">
      <c r="B211">
        <v>2012</v>
      </c>
      <c r="C211" t="s">
        <v>356</v>
      </c>
      <c r="E211" t="s">
        <v>285</v>
      </c>
      <c r="F211" t="s">
        <v>319</v>
      </c>
      <c r="G211" t="s">
        <v>288</v>
      </c>
      <c r="H211" s="40">
        <v>222</v>
      </c>
    </row>
    <row r="212" spans="2:8">
      <c r="B212">
        <v>2012</v>
      </c>
      <c r="C212" t="s">
        <v>440</v>
      </c>
      <c r="E212" t="s">
        <v>291</v>
      </c>
      <c r="F212" t="s">
        <v>299</v>
      </c>
      <c r="G212" t="s">
        <v>288</v>
      </c>
      <c r="H212" s="40">
        <v>162</v>
      </c>
    </row>
    <row r="213" spans="2:8">
      <c r="B213">
        <v>2012</v>
      </c>
      <c r="C213" t="s">
        <v>458</v>
      </c>
      <c r="H213" s="40">
        <v>138</v>
      </c>
    </row>
    <row r="214" spans="2:8">
      <c r="B214">
        <v>2012</v>
      </c>
      <c r="C214" t="s">
        <v>459</v>
      </c>
      <c r="E214" t="s">
        <v>460</v>
      </c>
      <c r="F214" t="s">
        <v>461</v>
      </c>
      <c r="H214" s="40">
        <v>137</v>
      </c>
    </row>
    <row r="215" spans="2:8">
      <c r="B215">
        <v>2012</v>
      </c>
      <c r="C215" t="s">
        <v>462</v>
      </c>
      <c r="E215" t="s">
        <v>286</v>
      </c>
      <c r="F215" t="s">
        <v>463</v>
      </c>
      <c r="H215" s="40">
        <v>76</v>
      </c>
    </row>
    <row r="216" spans="2:8">
      <c r="B216">
        <v>2012</v>
      </c>
      <c r="C216" t="s">
        <v>464</v>
      </c>
      <c r="E216" t="s">
        <v>465</v>
      </c>
      <c r="F216" t="s">
        <v>466</v>
      </c>
      <c r="H216" s="40">
        <v>66</v>
      </c>
    </row>
    <row r="217" spans="2:8">
      <c r="B217">
        <v>2012</v>
      </c>
      <c r="C217" t="s">
        <v>467</v>
      </c>
      <c r="E217" t="s">
        <v>285</v>
      </c>
      <c r="F217" t="s">
        <v>466</v>
      </c>
      <c r="H217" s="40">
        <v>52</v>
      </c>
    </row>
    <row r="218" spans="2:8">
      <c r="B218">
        <v>2013</v>
      </c>
      <c r="C218" t="s">
        <v>471</v>
      </c>
      <c r="E218" t="s">
        <v>472</v>
      </c>
      <c r="F218" t="s">
        <v>473</v>
      </c>
      <c r="H218" s="40">
        <v>807</v>
      </c>
    </row>
    <row r="219" spans="2:8">
      <c r="B219">
        <v>2013</v>
      </c>
      <c r="C219" t="s">
        <v>474</v>
      </c>
      <c r="E219" t="s">
        <v>475</v>
      </c>
      <c r="F219" t="s">
        <v>476</v>
      </c>
      <c r="H219" s="40">
        <v>770</v>
      </c>
    </row>
    <row r="220" spans="2:8">
      <c r="B220">
        <v>2013</v>
      </c>
      <c r="C220" t="s">
        <v>458</v>
      </c>
      <c r="H220" s="40">
        <v>687</v>
      </c>
    </row>
    <row r="221" spans="2:8">
      <c r="B221">
        <v>2013</v>
      </c>
      <c r="C221" t="s">
        <v>477</v>
      </c>
      <c r="E221" t="s">
        <v>475</v>
      </c>
      <c r="F221" t="s">
        <v>478</v>
      </c>
      <c r="H221" s="40">
        <v>520</v>
      </c>
    </row>
    <row r="222" spans="2:8">
      <c r="B222">
        <v>2013</v>
      </c>
      <c r="C222" t="s">
        <v>479</v>
      </c>
      <c r="E222" t="s">
        <v>475</v>
      </c>
      <c r="F222" t="s">
        <v>480</v>
      </c>
      <c r="G222" t="s">
        <v>481</v>
      </c>
      <c r="H222" s="40">
        <v>380</v>
      </c>
    </row>
    <row r="223" spans="2:8">
      <c r="B223">
        <v>2013</v>
      </c>
      <c r="C223" t="s">
        <v>482</v>
      </c>
      <c r="E223" t="s">
        <v>475</v>
      </c>
      <c r="F223" t="s">
        <v>483</v>
      </c>
      <c r="H223" s="40">
        <v>182</v>
      </c>
    </row>
    <row r="224" spans="2:8">
      <c r="B224">
        <v>2013</v>
      </c>
      <c r="C224" t="s">
        <v>484</v>
      </c>
      <c r="E224" t="s">
        <v>472</v>
      </c>
      <c r="F224" t="s">
        <v>485</v>
      </c>
      <c r="H224" s="40">
        <v>128</v>
      </c>
    </row>
    <row r="225" spans="2:8">
      <c r="B225">
        <v>2013</v>
      </c>
      <c r="C225" t="s">
        <v>486</v>
      </c>
      <c r="E225" t="s">
        <v>472</v>
      </c>
      <c r="F225" t="s">
        <v>473</v>
      </c>
      <c r="H225" s="40">
        <v>61</v>
      </c>
    </row>
    <row r="226" spans="2:8">
      <c r="B226">
        <v>2013</v>
      </c>
      <c r="C226" t="s">
        <v>487</v>
      </c>
      <c r="E226" t="s">
        <v>488</v>
      </c>
      <c r="H226" s="40">
        <v>51</v>
      </c>
    </row>
    <row r="227" spans="2:8">
      <c r="B227">
        <v>2013</v>
      </c>
      <c r="H227" s="40">
        <f>SUM(H3:H226)</f>
        <v>83952</v>
      </c>
    </row>
    <row r="228" spans="2:8">
      <c r="B228">
        <v>2013</v>
      </c>
      <c r="H228" s="40">
        <f>SUBTOTAL(9,H121:H227)</f>
        <v>119562</v>
      </c>
    </row>
    <row r="229" spans="2:8">
      <c r="B229">
        <v>2013</v>
      </c>
    </row>
    <row r="230" spans="2:8">
      <c r="B230">
        <v>2013</v>
      </c>
    </row>
    <row r="231" spans="2:8">
      <c r="B231">
        <v>2013</v>
      </c>
    </row>
  </sheetData>
  <autoFilter ref="E1:F228">
    <filterColumn colId="0"/>
  </autoFilter>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F11" sqref="F11"/>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時系列</vt:lpstr>
      <vt:lpstr>小金井大規模事業</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loupy</dc:creator>
  <cp:lastModifiedBy>loupy</cp:lastModifiedBy>
  <dcterms:created xsi:type="dcterms:W3CDTF">2011-03-26T16:22:39Z</dcterms:created>
  <dcterms:modified xsi:type="dcterms:W3CDTF">2014-09-15T03:27:29Z</dcterms:modified>
</cp:coreProperties>
</file>